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1340" windowHeight="6540"/>
  </bookViews>
  <sheets>
    <sheet name="Лист1" sheetId="1" r:id="rId1"/>
    <sheet name="Лист2" sheetId="2" r:id="rId2"/>
  </sheets>
  <definedNames>
    <definedName name="_xlnm.Print_Area" localSheetId="0">Лист1!$A$1:$AY$70</definedName>
    <definedName name="_xlnm.Print_Area" localSheetId="1">Лист2!$A$1:$AX$76</definedName>
  </definedNames>
  <calcPr calcId="125725"/>
</workbook>
</file>

<file path=xl/calcChain.xml><?xml version="1.0" encoding="utf-8"?>
<calcChain xmlns="http://schemas.openxmlformats.org/spreadsheetml/2006/main">
  <c r="W44" i="1"/>
  <c r="M44"/>
  <c r="N44"/>
  <c r="O44"/>
  <c r="P44"/>
  <c r="Q44"/>
  <c r="R44"/>
  <c r="T44"/>
  <c r="AB44"/>
  <c r="AC44"/>
  <c r="AD44"/>
  <c r="AE44"/>
  <c r="AF44"/>
  <c r="AG44"/>
  <c r="AH44"/>
  <c r="AK44"/>
  <c r="AL44"/>
  <c r="AQ44"/>
  <c r="AR44"/>
  <c r="AS44"/>
  <c r="AT44"/>
  <c r="G44"/>
  <c r="H44"/>
  <c r="I44"/>
  <c r="J44"/>
  <c r="K44"/>
  <c r="L44"/>
  <c r="S44"/>
  <c r="U44"/>
  <c r="V44"/>
  <c r="X44"/>
  <c r="Y44"/>
  <c r="Z44"/>
  <c r="AA44"/>
  <c r="AI44"/>
  <c r="AJ44"/>
  <c r="AM44"/>
  <c r="AN44"/>
  <c r="AO44"/>
  <c r="AP44"/>
  <c r="AT65" i="2"/>
  <c r="AS65"/>
  <c r="AR65"/>
  <c r="AQ65"/>
  <c r="AP65"/>
  <c r="AO65"/>
  <c r="AN65"/>
  <c r="AM65"/>
  <c r="AL65"/>
  <c r="AK65"/>
  <c r="AJ65"/>
  <c r="AI65"/>
  <c r="AH65"/>
  <c r="AG65"/>
  <c r="AF65"/>
  <c r="AE65"/>
  <c r="AD65"/>
  <c r="AC65"/>
  <c r="AB65"/>
  <c r="AA65"/>
  <c r="Z65"/>
  <c r="Y65"/>
  <c r="X65"/>
  <c r="W65"/>
  <c r="V65"/>
  <c r="U65"/>
  <c r="T65"/>
  <c r="R65"/>
  <c r="Q65"/>
  <c r="P65"/>
  <c r="O65"/>
  <c r="N65"/>
  <c r="M65"/>
  <c r="S65"/>
  <c r="L65"/>
  <c r="K65"/>
  <c r="J65"/>
  <c r="I65"/>
  <c r="H65"/>
  <c r="G65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AG63"/>
  <c r="AH63"/>
  <c r="AI63"/>
  <c r="AJ63"/>
  <c r="AK63"/>
  <c r="AL63"/>
  <c r="AM63"/>
  <c r="AN63"/>
  <c r="AO63"/>
  <c r="AP63"/>
  <c r="AQ63"/>
  <c r="AR63"/>
  <c r="AS63"/>
  <c r="AT63"/>
  <c r="M55"/>
  <c r="N55"/>
  <c r="O55"/>
  <c r="P55"/>
  <c r="Q55"/>
  <c r="R55"/>
  <c r="T55"/>
  <c r="AB55"/>
  <c r="AC55"/>
  <c r="AD55"/>
  <c r="AE55"/>
  <c r="AF55"/>
  <c r="AG55"/>
  <c r="AH55"/>
  <c r="AK55"/>
  <c r="AL55"/>
  <c r="AQ55"/>
  <c r="AR55"/>
  <c r="AS55"/>
  <c r="AT55"/>
  <c r="V55"/>
  <c r="U55"/>
  <c r="G55"/>
  <c r="H55"/>
  <c r="I55"/>
  <c r="J55"/>
  <c r="K55"/>
  <c r="L55"/>
  <c r="S55"/>
  <c r="W55"/>
  <c r="X55"/>
  <c r="Y55"/>
  <c r="Z55"/>
  <c r="AA55"/>
  <c r="AI55"/>
  <c r="AJ55"/>
  <c r="AM55"/>
  <c r="AN55"/>
  <c r="AO55"/>
  <c r="AP55"/>
  <c r="AT59"/>
  <c r="AS59"/>
  <c r="AR59"/>
  <c r="AQ59"/>
  <c r="AP59"/>
  <c r="AO59"/>
  <c r="AN59"/>
  <c r="AM59"/>
  <c r="AL59"/>
  <c r="AK59"/>
  <c r="AJ59"/>
  <c r="AI59"/>
  <c r="AH59"/>
  <c r="AG59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AV58" s="1"/>
  <c r="M59"/>
  <c r="H59"/>
  <c r="L59"/>
  <c r="K59"/>
  <c r="J59"/>
  <c r="I59"/>
  <c r="G59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AG57"/>
  <c r="AH57"/>
  <c r="AI57"/>
  <c r="AJ57"/>
  <c r="AK57"/>
  <c r="AL57"/>
  <c r="AM57"/>
  <c r="AN57"/>
  <c r="AO57"/>
  <c r="AP57"/>
  <c r="AQ57"/>
  <c r="AR57"/>
  <c r="AS57"/>
  <c r="AT57"/>
  <c r="AX56"/>
  <c r="AT53"/>
  <c r="AS53"/>
  <c r="AR53"/>
  <c r="AQ53"/>
  <c r="AP53"/>
  <c r="AO53"/>
  <c r="AN53"/>
  <c r="AM53"/>
  <c r="AL53"/>
  <c r="AK53"/>
  <c r="AJ53"/>
  <c r="AI53"/>
  <c r="AH53"/>
  <c r="AG53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G25"/>
  <c r="H25"/>
  <c r="I25"/>
  <c r="J25"/>
  <c r="K25"/>
  <c r="L25"/>
  <c r="S25"/>
  <c r="U25"/>
  <c r="V25"/>
  <c r="W25"/>
  <c r="X25"/>
  <c r="Y25"/>
  <c r="Z25"/>
  <c r="AA25"/>
  <c r="AI25"/>
  <c r="AJ25"/>
  <c r="AM25"/>
  <c r="AN25"/>
  <c r="AO25"/>
  <c r="AP25"/>
  <c r="S66" i="1"/>
  <c r="G50"/>
  <c r="H50"/>
  <c r="I50"/>
  <c r="J50"/>
  <c r="K50"/>
  <c r="L50"/>
  <c r="S50"/>
  <c r="U50"/>
  <c r="V50"/>
  <c r="W50"/>
  <c r="X50"/>
  <c r="Y50"/>
  <c r="Z50"/>
  <c r="AA50"/>
  <c r="AI50"/>
  <c r="AJ50"/>
  <c r="AM50"/>
  <c r="AN50"/>
  <c r="AO50"/>
  <c r="AP50"/>
  <c r="G30"/>
  <c r="H30"/>
  <c r="I30"/>
  <c r="AU29" s="1"/>
  <c r="J30"/>
  <c r="K30"/>
  <c r="L30"/>
  <c r="S30"/>
  <c r="U30"/>
  <c r="V30"/>
  <c r="W30"/>
  <c r="X30"/>
  <c r="Y30"/>
  <c r="Z30"/>
  <c r="AA30"/>
  <c r="AI30"/>
  <c r="AJ30"/>
  <c r="AM30"/>
  <c r="AN30"/>
  <c r="AO30"/>
  <c r="AP30"/>
  <c r="M30"/>
  <c r="N30"/>
  <c r="O30"/>
  <c r="P30"/>
  <c r="Q30"/>
  <c r="R30"/>
  <c r="T30"/>
  <c r="AB30"/>
  <c r="AC30"/>
  <c r="AD30"/>
  <c r="AE30"/>
  <c r="AF30"/>
  <c r="AG30"/>
  <c r="AH30"/>
  <c r="AK30"/>
  <c r="AL30"/>
  <c r="AQ30"/>
  <c r="AR30"/>
  <c r="AS30"/>
  <c r="AT30"/>
  <c r="R26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AG64"/>
  <c r="AH64"/>
  <c r="AI64"/>
  <c r="AJ64"/>
  <c r="AK64"/>
  <c r="AL64"/>
  <c r="AM64"/>
  <c r="AN64"/>
  <c r="AO64"/>
  <c r="AP64"/>
  <c r="AQ64"/>
  <c r="AR64"/>
  <c r="AS64"/>
  <c r="AT64"/>
  <c r="G54"/>
  <c r="H54"/>
  <c r="AU53" s="1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AG54"/>
  <c r="AH54"/>
  <c r="AI54"/>
  <c r="AJ54"/>
  <c r="AK54"/>
  <c r="AL54"/>
  <c r="AM54"/>
  <c r="AN54"/>
  <c r="AO54"/>
  <c r="AP54"/>
  <c r="AQ54"/>
  <c r="AR54"/>
  <c r="AS54"/>
  <c r="AT54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AR42"/>
  <c r="AS42"/>
  <c r="AT42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AS40"/>
  <c r="AT40"/>
  <c r="G11" i="2"/>
  <c r="AT23" i="1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G23"/>
  <c r="J23"/>
  <c r="I23"/>
  <c r="H23"/>
  <c r="G61" i="2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AG61"/>
  <c r="AH61"/>
  <c r="AI61"/>
  <c r="AJ61"/>
  <c r="AK61"/>
  <c r="AL61"/>
  <c r="AM61"/>
  <c r="AN61"/>
  <c r="AO61"/>
  <c r="AP61"/>
  <c r="AQ61"/>
  <c r="AR61"/>
  <c r="AS61"/>
  <c r="AT61"/>
  <c r="G52" i="1"/>
  <c r="H52"/>
  <c r="I52"/>
  <c r="J52"/>
  <c r="K52"/>
  <c r="L52"/>
  <c r="S52"/>
  <c r="U52"/>
  <c r="V52"/>
  <c r="W52"/>
  <c r="X52"/>
  <c r="Y52"/>
  <c r="Z52"/>
  <c r="AA52"/>
  <c r="AI52"/>
  <c r="AJ52"/>
  <c r="AM52"/>
  <c r="AN52"/>
  <c r="AO52"/>
  <c r="AP52"/>
  <c r="M52"/>
  <c r="N52"/>
  <c r="O52"/>
  <c r="P52"/>
  <c r="Q52"/>
  <c r="R52"/>
  <c r="T52"/>
  <c r="AB52"/>
  <c r="AC52"/>
  <c r="AD52"/>
  <c r="AE52"/>
  <c r="AF52"/>
  <c r="AG52"/>
  <c r="AH52"/>
  <c r="AK52"/>
  <c r="AL52"/>
  <c r="AQ52"/>
  <c r="AR52"/>
  <c r="AS52"/>
  <c r="AT52"/>
  <c r="AC50"/>
  <c r="AL50"/>
  <c r="AB50"/>
  <c r="M50"/>
  <c r="N50"/>
  <c r="O50"/>
  <c r="P50"/>
  <c r="Q50"/>
  <c r="R50"/>
  <c r="T50"/>
  <c r="AD50"/>
  <c r="AE50"/>
  <c r="AF50"/>
  <c r="AG50"/>
  <c r="AH50"/>
  <c r="AK50"/>
  <c r="AQ50"/>
  <c r="AR50"/>
  <c r="AS50"/>
  <c r="AT50"/>
  <c r="G9" i="2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AG9"/>
  <c r="AH9"/>
  <c r="AI9"/>
  <c r="AJ9"/>
  <c r="AK9"/>
  <c r="AL9"/>
  <c r="AM9"/>
  <c r="AN9"/>
  <c r="AO9"/>
  <c r="AP9"/>
  <c r="AQ9"/>
  <c r="AR9"/>
  <c r="AS9"/>
  <c r="AT9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AG11"/>
  <c r="AH11"/>
  <c r="AI11"/>
  <c r="AJ11"/>
  <c r="AK11"/>
  <c r="AL11"/>
  <c r="AM11"/>
  <c r="AN11"/>
  <c r="AO11"/>
  <c r="AP11"/>
  <c r="AQ11"/>
  <c r="AR11"/>
  <c r="AS11"/>
  <c r="AT11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AP13"/>
  <c r="AQ13"/>
  <c r="AR13"/>
  <c r="AS13"/>
  <c r="AT13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  <c r="AI15"/>
  <c r="AJ15"/>
  <c r="AK15"/>
  <c r="AL15"/>
  <c r="AM15"/>
  <c r="AN15"/>
  <c r="AO15"/>
  <c r="AP15"/>
  <c r="AQ15"/>
  <c r="AR15"/>
  <c r="AS15"/>
  <c r="AT15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AG17"/>
  <c r="AH17"/>
  <c r="AI17"/>
  <c r="AJ17"/>
  <c r="AK17"/>
  <c r="AL17"/>
  <c r="AM17"/>
  <c r="AN17"/>
  <c r="AO17"/>
  <c r="AP17"/>
  <c r="AQ17"/>
  <c r="AR17"/>
  <c r="AS17"/>
  <c r="AT17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AG19"/>
  <c r="AH19"/>
  <c r="AI19"/>
  <c r="AJ19"/>
  <c r="AK19"/>
  <c r="AL19"/>
  <c r="AM19"/>
  <c r="AN19"/>
  <c r="AO19"/>
  <c r="AP19"/>
  <c r="AQ19"/>
  <c r="AR19"/>
  <c r="AS19"/>
  <c r="AT19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M25"/>
  <c r="N25"/>
  <c r="O25"/>
  <c r="P25"/>
  <c r="Q25"/>
  <c r="R25"/>
  <c r="T25"/>
  <c r="AB25"/>
  <c r="AC25"/>
  <c r="AD25"/>
  <c r="AE25"/>
  <c r="AF25"/>
  <c r="AG25"/>
  <c r="AH25"/>
  <c r="AK25"/>
  <c r="AL25"/>
  <c r="AQ25"/>
  <c r="AR25"/>
  <c r="AS25"/>
  <c r="AT25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AG27"/>
  <c r="AH27"/>
  <c r="AI27"/>
  <c r="AJ27"/>
  <c r="AK27"/>
  <c r="AL27"/>
  <c r="AM27"/>
  <c r="AN27"/>
  <c r="AO27"/>
  <c r="AP27"/>
  <c r="AQ27"/>
  <c r="AR27"/>
  <c r="AS27"/>
  <c r="AT27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AG29"/>
  <c r="AH29"/>
  <c r="AI29"/>
  <c r="AJ29"/>
  <c r="AK29"/>
  <c r="AL29"/>
  <c r="AM29"/>
  <c r="AN29"/>
  <c r="AO29"/>
  <c r="AP29"/>
  <c r="AQ29"/>
  <c r="AR29"/>
  <c r="AS29"/>
  <c r="AT29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AQ35"/>
  <c r="AR35"/>
  <c r="AS35"/>
  <c r="AT35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AG37"/>
  <c r="AH37"/>
  <c r="AI37"/>
  <c r="AJ37"/>
  <c r="AK37"/>
  <c r="AL37"/>
  <c r="AM37"/>
  <c r="AN37"/>
  <c r="AO37"/>
  <c r="AP37"/>
  <c r="AQ37"/>
  <c r="AR37"/>
  <c r="AS37"/>
  <c r="AT37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AG41"/>
  <c r="AH41"/>
  <c r="AI41"/>
  <c r="AJ41"/>
  <c r="AK41"/>
  <c r="AL41"/>
  <c r="AM41"/>
  <c r="AN41"/>
  <c r="AO41"/>
  <c r="AP41"/>
  <c r="AQ41"/>
  <c r="AR41"/>
  <c r="AS41"/>
  <c r="AT41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AI43"/>
  <c r="AJ43"/>
  <c r="AK43"/>
  <c r="AL43"/>
  <c r="AM43"/>
  <c r="AN43"/>
  <c r="AO43"/>
  <c r="AP43"/>
  <c r="AQ43"/>
  <c r="AR43"/>
  <c r="AS43"/>
  <c r="AT43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AQ45"/>
  <c r="AR45"/>
  <c r="AS45"/>
  <c r="AT45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AI47"/>
  <c r="AJ47"/>
  <c r="AK47"/>
  <c r="AL47"/>
  <c r="AM47"/>
  <c r="AN47"/>
  <c r="AO47"/>
  <c r="AP47"/>
  <c r="AQ47"/>
  <c r="AR47"/>
  <c r="AS47"/>
  <c r="AT47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AQ49"/>
  <c r="AR49"/>
  <c r="AS49"/>
  <c r="AT49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AM51"/>
  <c r="AN51"/>
  <c r="AO51"/>
  <c r="AP51"/>
  <c r="AQ51"/>
  <c r="AR51"/>
  <c r="AS51"/>
  <c r="AT51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AG67"/>
  <c r="AH67"/>
  <c r="AI67"/>
  <c r="AJ67"/>
  <c r="AK67"/>
  <c r="AL67"/>
  <c r="AM67"/>
  <c r="AN67"/>
  <c r="AO67"/>
  <c r="AP67"/>
  <c r="AQ67"/>
  <c r="AR67"/>
  <c r="AS67"/>
  <c r="AT67"/>
  <c r="AT69"/>
  <c r="AS69"/>
  <c r="AR69"/>
  <c r="AQ69"/>
  <c r="AP69"/>
  <c r="AO69"/>
  <c r="AN69"/>
  <c r="AM69"/>
  <c r="AL69"/>
  <c r="AK69"/>
  <c r="AJ69"/>
  <c r="AI69"/>
  <c r="AH69"/>
  <c r="AF69"/>
  <c r="AE69"/>
  <c r="AD69"/>
  <c r="AC69"/>
  <c r="AB69"/>
  <c r="AA69"/>
  <c r="Z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Y69"/>
  <c r="AG69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AG71"/>
  <c r="AH71"/>
  <c r="AI71"/>
  <c r="AJ71"/>
  <c r="AK71"/>
  <c r="AL71"/>
  <c r="AM71"/>
  <c r="AN71"/>
  <c r="AO71"/>
  <c r="AP71"/>
  <c r="AQ71"/>
  <c r="AR71"/>
  <c r="AS71"/>
  <c r="AT71"/>
  <c r="AT39"/>
  <c r="G39"/>
  <c r="H39"/>
  <c r="I39"/>
  <c r="J39"/>
  <c r="K39"/>
  <c r="L39"/>
  <c r="M39"/>
  <c r="N39"/>
  <c r="O39"/>
  <c r="AV38" s="1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T70" i="1"/>
  <c r="AS70"/>
  <c r="AR70"/>
  <c r="AQ70"/>
  <c r="AP70"/>
  <c r="AO70"/>
  <c r="AN70"/>
  <c r="AM70"/>
  <c r="AL70"/>
  <c r="AK70"/>
  <c r="AJ70"/>
  <c r="AI70"/>
  <c r="AH70"/>
  <c r="AG70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G68"/>
  <c r="M68"/>
  <c r="AQ68"/>
  <c r="AM68"/>
  <c r="N68"/>
  <c r="O68"/>
  <c r="P68"/>
  <c r="Q68"/>
  <c r="R68"/>
  <c r="T68"/>
  <c r="AB68"/>
  <c r="AC68"/>
  <c r="AD68"/>
  <c r="AE68"/>
  <c r="AF68"/>
  <c r="AG68"/>
  <c r="AH68"/>
  <c r="AK68"/>
  <c r="AL68"/>
  <c r="AR68"/>
  <c r="AS68"/>
  <c r="AT68"/>
  <c r="H68"/>
  <c r="I68"/>
  <c r="J68"/>
  <c r="K68"/>
  <c r="L68"/>
  <c r="S68"/>
  <c r="U68"/>
  <c r="V68"/>
  <c r="W68"/>
  <c r="X68"/>
  <c r="Y68"/>
  <c r="Z68"/>
  <c r="AA68"/>
  <c r="AI68"/>
  <c r="AJ68"/>
  <c r="AN68"/>
  <c r="AO68"/>
  <c r="AP68"/>
  <c r="M66"/>
  <c r="N66"/>
  <c r="O66"/>
  <c r="P66"/>
  <c r="Q66"/>
  <c r="R66"/>
  <c r="T66"/>
  <c r="AB66"/>
  <c r="AC66"/>
  <c r="AD66"/>
  <c r="AE66"/>
  <c r="AF66"/>
  <c r="AG66"/>
  <c r="AH66"/>
  <c r="AK66"/>
  <c r="AL66"/>
  <c r="AQ66"/>
  <c r="AR66"/>
  <c r="AS66"/>
  <c r="AT66"/>
  <c r="G66"/>
  <c r="H66"/>
  <c r="I66"/>
  <c r="J66"/>
  <c r="K66"/>
  <c r="L66"/>
  <c r="U66"/>
  <c r="V66"/>
  <c r="W66"/>
  <c r="X66"/>
  <c r="Y66"/>
  <c r="Z66"/>
  <c r="AA66"/>
  <c r="AI66"/>
  <c r="AJ66"/>
  <c r="AM66"/>
  <c r="AN66"/>
  <c r="AO66"/>
  <c r="AP66"/>
  <c r="M62"/>
  <c r="N62"/>
  <c r="O62"/>
  <c r="P62"/>
  <c r="Q62"/>
  <c r="R62"/>
  <c r="T62"/>
  <c r="AB62"/>
  <c r="AC62"/>
  <c r="AD62"/>
  <c r="AE62"/>
  <c r="AF62"/>
  <c r="AG62"/>
  <c r="AH62"/>
  <c r="AK62"/>
  <c r="AL62"/>
  <c r="AQ62"/>
  <c r="AR62"/>
  <c r="AS62"/>
  <c r="AT62"/>
  <c r="G62"/>
  <c r="H62"/>
  <c r="I62"/>
  <c r="J62"/>
  <c r="K62"/>
  <c r="L62"/>
  <c r="S62"/>
  <c r="U62"/>
  <c r="V62"/>
  <c r="W62"/>
  <c r="X62"/>
  <c r="Y62"/>
  <c r="Z62"/>
  <c r="AA62"/>
  <c r="AI62"/>
  <c r="AJ62"/>
  <c r="AM62"/>
  <c r="AN62"/>
  <c r="AO62"/>
  <c r="AP62"/>
  <c r="M60"/>
  <c r="N60"/>
  <c r="O60"/>
  <c r="P60"/>
  <c r="Q60"/>
  <c r="R60"/>
  <c r="T60"/>
  <c r="AB60"/>
  <c r="AC60"/>
  <c r="AD60"/>
  <c r="AE60"/>
  <c r="AF60"/>
  <c r="AG60"/>
  <c r="AH60"/>
  <c r="AK60"/>
  <c r="AL60"/>
  <c r="AQ60"/>
  <c r="AR60"/>
  <c r="AS60"/>
  <c r="AT60"/>
  <c r="G60"/>
  <c r="H60"/>
  <c r="I60"/>
  <c r="J60"/>
  <c r="K60"/>
  <c r="L60"/>
  <c r="S60"/>
  <c r="U60"/>
  <c r="V60"/>
  <c r="W60"/>
  <c r="X60"/>
  <c r="Y60"/>
  <c r="Z60"/>
  <c r="AA60"/>
  <c r="AI60"/>
  <c r="AJ60"/>
  <c r="AM60"/>
  <c r="AN60"/>
  <c r="AO60"/>
  <c r="AP60"/>
  <c r="M58"/>
  <c r="N58"/>
  <c r="O58"/>
  <c r="P58"/>
  <c r="Q58"/>
  <c r="R58"/>
  <c r="T58"/>
  <c r="AB58"/>
  <c r="AC58"/>
  <c r="AD58"/>
  <c r="AE58"/>
  <c r="AF58"/>
  <c r="AG58"/>
  <c r="AH58"/>
  <c r="AK58"/>
  <c r="AL58"/>
  <c r="AQ58"/>
  <c r="AR58"/>
  <c r="AS58"/>
  <c r="AT58"/>
  <c r="G58"/>
  <c r="H58"/>
  <c r="I58"/>
  <c r="J58"/>
  <c r="K58"/>
  <c r="L58"/>
  <c r="S58"/>
  <c r="U58"/>
  <c r="V58"/>
  <c r="W58"/>
  <c r="X58"/>
  <c r="Y58"/>
  <c r="Z58"/>
  <c r="AA58"/>
  <c r="AI58"/>
  <c r="AJ58"/>
  <c r="AM58"/>
  <c r="AN58"/>
  <c r="AO58"/>
  <c r="AP58"/>
  <c r="M56"/>
  <c r="N56"/>
  <c r="O56"/>
  <c r="P56"/>
  <c r="Q56"/>
  <c r="R56"/>
  <c r="T56"/>
  <c r="AB56"/>
  <c r="AC56"/>
  <c r="AD56"/>
  <c r="AE56"/>
  <c r="AF56"/>
  <c r="AG56"/>
  <c r="AH56"/>
  <c r="AK56"/>
  <c r="AL56"/>
  <c r="AQ56"/>
  <c r="AR56"/>
  <c r="AS56"/>
  <c r="AT56"/>
  <c r="G56"/>
  <c r="H56"/>
  <c r="I56"/>
  <c r="J56"/>
  <c r="K56"/>
  <c r="L56"/>
  <c r="S56"/>
  <c r="U56"/>
  <c r="V56"/>
  <c r="W56"/>
  <c r="X56"/>
  <c r="Y56"/>
  <c r="Z56"/>
  <c r="AA56"/>
  <c r="AI56"/>
  <c r="AJ56"/>
  <c r="AM56"/>
  <c r="AN56"/>
  <c r="AO56"/>
  <c r="AP56"/>
  <c r="AI48"/>
  <c r="AK48"/>
  <c r="M48"/>
  <c r="N48"/>
  <c r="O48"/>
  <c r="P48"/>
  <c r="Q48"/>
  <c r="R48"/>
  <c r="T48"/>
  <c r="AB48"/>
  <c r="AC48"/>
  <c r="AD48"/>
  <c r="AE48"/>
  <c r="AF48"/>
  <c r="AG48"/>
  <c r="AH48"/>
  <c r="AL48"/>
  <c r="AQ48"/>
  <c r="AR48"/>
  <c r="AS48"/>
  <c r="AT48"/>
  <c r="G48"/>
  <c r="H48"/>
  <c r="I48"/>
  <c r="J48"/>
  <c r="K48"/>
  <c r="L48"/>
  <c r="S48"/>
  <c r="U48"/>
  <c r="V48"/>
  <c r="W48"/>
  <c r="X48"/>
  <c r="Y48"/>
  <c r="Z48"/>
  <c r="AA48"/>
  <c r="AJ48"/>
  <c r="AM48"/>
  <c r="AN48"/>
  <c r="AO48"/>
  <c r="AP48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AG46"/>
  <c r="AH46"/>
  <c r="AI46"/>
  <c r="AJ46"/>
  <c r="AK46"/>
  <c r="AL46"/>
  <c r="AM46"/>
  <c r="AN46"/>
  <c r="AO46"/>
  <c r="AP46"/>
  <c r="AQ46"/>
  <c r="AR46"/>
  <c r="AS46"/>
  <c r="AT46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38"/>
  <c r="AI38"/>
  <c r="AJ38"/>
  <c r="AK38"/>
  <c r="AL38"/>
  <c r="AM38"/>
  <c r="AN38"/>
  <c r="AO38"/>
  <c r="AP38"/>
  <c r="AQ38"/>
  <c r="AR38"/>
  <c r="AS38"/>
  <c r="AT38"/>
  <c r="M36"/>
  <c r="N36"/>
  <c r="O36"/>
  <c r="P36"/>
  <c r="Q36"/>
  <c r="R36"/>
  <c r="T36"/>
  <c r="AB36"/>
  <c r="AC36"/>
  <c r="AD36"/>
  <c r="AE36"/>
  <c r="AF36"/>
  <c r="AG36"/>
  <c r="AH36"/>
  <c r="AK36"/>
  <c r="AL36"/>
  <c r="AQ36"/>
  <c r="AR36"/>
  <c r="AS36"/>
  <c r="AT36"/>
  <c r="G36"/>
  <c r="H36"/>
  <c r="I36"/>
  <c r="J36"/>
  <c r="K36"/>
  <c r="L36"/>
  <c r="S36"/>
  <c r="U36"/>
  <c r="V36"/>
  <c r="W36"/>
  <c r="X36"/>
  <c r="Y36"/>
  <c r="Z36"/>
  <c r="AA36"/>
  <c r="AI36"/>
  <c r="AJ36"/>
  <c r="AM36"/>
  <c r="AN36"/>
  <c r="AO36"/>
  <c r="AP36"/>
  <c r="M34"/>
  <c r="N34"/>
  <c r="O34"/>
  <c r="P34"/>
  <c r="Q34"/>
  <c r="R34"/>
  <c r="T34"/>
  <c r="AB34"/>
  <c r="AC34"/>
  <c r="AD34"/>
  <c r="AE34"/>
  <c r="AF34"/>
  <c r="AG34"/>
  <c r="AH34"/>
  <c r="AK34"/>
  <c r="AL34"/>
  <c r="AQ34"/>
  <c r="AR34"/>
  <c r="AS34"/>
  <c r="AT34"/>
  <c r="G34"/>
  <c r="H34"/>
  <c r="I34"/>
  <c r="J34"/>
  <c r="K34"/>
  <c r="L34"/>
  <c r="S34"/>
  <c r="U34"/>
  <c r="V34"/>
  <c r="W34"/>
  <c r="X34"/>
  <c r="Y34"/>
  <c r="Z34"/>
  <c r="AA34"/>
  <c r="AI34"/>
  <c r="AJ34"/>
  <c r="AM34"/>
  <c r="AN34"/>
  <c r="AO34"/>
  <c r="AP34"/>
  <c r="M32"/>
  <c r="N32"/>
  <c r="O32"/>
  <c r="P32"/>
  <c r="Q32"/>
  <c r="R32"/>
  <c r="T32"/>
  <c r="AB32"/>
  <c r="AC32"/>
  <c r="AD32"/>
  <c r="AE32"/>
  <c r="AF32"/>
  <c r="AG32"/>
  <c r="AH32"/>
  <c r="AK32"/>
  <c r="AL32"/>
  <c r="AQ32"/>
  <c r="AR32"/>
  <c r="AS32"/>
  <c r="AT32"/>
  <c r="G32"/>
  <c r="H32"/>
  <c r="I32"/>
  <c r="J32"/>
  <c r="K32"/>
  <c r="L32"/>
  <c r="S32"/>
  <c r="U32"/>
  <c r="V32"/>
  <c r="W32"/>
  <c r="X32"/>
  <c r="Y32"/>
  <c r="Z32"/>
  <c r="AA32"/>
  <c r="AI32"/>
  <c r="AJ32"/>
  <c r="AM32"/>
  <c r="AN32"/>
  <c r="AO32"/>
  <c r="AP32"/>
  <c r="M28"/>
  <c r="N28"/>
  <c r="O28"/>
  <c r="P28"/>
  <c r="Q28"/>
  <c r="R28"/>
  <c r="T28"/>
  <c r="AB28"/>
  <c r="AC28"/>
  <c r="AD28"/>
  <c r="AE28"/>
  <c r="AF28"/>
  <c r="AG28"/>
  <c r="AH28"/>
  <c r="AK28"/>
  <c r="AL28"/>
  <c r="AQ28"/>
  <c r="AR28"/>
  <c r="AS28"/>
  <c r="AT28"/>
  <c r="G28"/>
  <c r="H28"/>
  <c r="I28"/>
  <c r="J28"/>
  <c r="K28"/>
  <c r="L28"/>
  <c r="S28"/>
  <c r="U28"/>
  <c r="V28"/>
  <c r="W28"/>
  <c r="X28"/>
  <c r="Y28"/>
  <c r="Z28"/>
  <c r="AA28"/>
  <c r="AI28"/>
  <c r="AJ28"/>
  <c r="AM28"/>
  <c r="AN28"/>
  <c r="AO28"/>
  <c r="AP28"/>
  <c r="U26"/>
  <c r="V26"/>
  <c r="W26"/>
  <c r="X26"/>
  <c r="Y26"/>
  <c r="Z26"/>
  <c r="AA26"/>
  <c r="AB26"/>
  <c r="AC26"/>
  <c r="AD26"/>
  <c r="AE26"/>
  <c r="AF26"/>
  <c r="AG26"/>
  <c r="AH26"/>
  <c r="AI26"/>
  <c r="AJ26"/>
  <c r="AK26"/>
  <c r="AL26"/>
  <c r="AM26"/>
  <c r="AN26"/>
  <c r="AO26"/>
  <c r="AP26"/>
  <c r="AQ26"/>
  <c r="AR26"/>
  <c r="AS26"/>
  <c r="AT26"/>
  <c r="G26"/>
  <c r="H26"/>
  <c r="I26"/>
  <c r="J26"/>
  <c r="K26"/>
  <c r="L26"/>
  <c r="S26"/>
  <c r="M26"/>
  <c r="N26"/>
  <c r="O26"/>
  <c r="P26"/>
  <c r="Q26"/>
  <c r="T26"/>
  <c r="N16"/>
  <c r="AX72" i="2"/>
  <c r="AV33" i="1" l="1"/>
  <c r="AV30" i="2"/>
  <c r="AV14"/>
  <c r="AU66"/>
  <c r="AU50"/>
  <c r="AU30"/>
  <c r="AU14"/>
  <c r="AU12"/>
  <c r="AU51" i="1"/>
  <c r="AV47"/>
  <c r="AV24" i="2"/>
  <c r="AV61" i="1"/>
  <c r="AX48" i="2"/>
  <c r="AV26"/>
  <c r="AV20"/>
  <c r="AV55" i="1"/>
  <c r="AV66" i="2"/>
  <c r="AV34"/>
  <c r="AV32"/>
  <c r="AV8"/>
  <c r="AV63" i="1"/>
  <c r="AV67"/>
  <c r="AV69"/>
  <c r="AV48" i="2"/>
  <c r="AV28"/>
  <c r="AV12"/>
  <c r="AV51" i="1"/>
  <c r="AU45"/>
  <c r="AU56" i="2"/>
  <c r="AU31" i="1"/>
  <c r="AU61"/>
  <c r="AX70" i="2"/>
  <c r="AU48"/>
  <c r="AX26"/>
  <c r="AY53" i="1"/>
  <c r="AX14" i="2"/>
  <c r="AY61" i="1"/>
  <c r="AY67"/>
  <c r="AX24" i="2"/>
  <c r="AU20"/>
  <c r="AX8"/>
  <c r="AU24"/>
  <c r="AX54"/>
  <c r="AU32"/>
  <c r="AU67" i="1"/>
  <c r="AY47"/>
  <c r="AU55"/>
  <c r="AU69"/>
  <c r="AU38" i="2"/>
  <c r="AX68"/>
  <c r="AX34"/>
  <c r="AU39" i="1"/>
  <c r="AY39"/>
  <c r="AY29"/>
  <c r="AX58" i="2"/>
  <c r="AU54"/>
  <c r="AV46"/>
  <c r="AU22"/>
  <c r="AV62"/>
  <c r="AU62"/>
  <c r="AX62"/>
  <c r="AV65" i="1"/>
  <c r="AV10" i="2"/>
  <c r="AX10"/>
  <c r="AV35" i="1"/>
  <c r="AV18" i="2"/>
  <c r="AU18"/>
  <c r="AV27" i="1"/>
  <c r="AU46" i="2"/>
  <c r="AV42"/>
  <c r="AV40"/>
  <c r="AX40"/>
  <c r="AU40"/>
  <c r="AV16"/>
  <c r="AX16"/>
  <c r="AU16"/>
  <c r="AV64"/>
  <c r="AX64"/>
  <c r="AU42"/>
  <c r="AU49" i="1"/>
  <c r="AY49"/>
  <c r="AU65"/>
  <c r="AV60" i="2"/>
  <c r="AX60"/>
  <c r="AV59" i="1"/>
  <c r="AU59"/>
  <c r="AV45"/>
  <c r="AV31"/>
  <c r="AY31"/>
  <c r="AX66" i="2"/>
  <c r="AY35" i="1"/>
  <c r="AU35"/>
  <c r="AV43"/>
  <c r="AU28" i="2"/>
  <c r="AV36"/>
  <c r="AU36"/>
  <c r="AX44"/>
  <c r="AV44"/>
  <c r="AU44"/>
  <c r="AY65" i="1"/>
  <c r="AV57"/>
  <c r="AY57"/>
  <c r="AU57"/>
  <c r="AU41"/>
  <c r="AV37"/>
  <c r="AY37"/>
  <c r="AV25"/>
  <c r="AV52" i="2"/>
  <c r="AX52"/>
  <c r="AX50"/>
  <c r="AV50"/>
  <c r="AV22"/>
  <c r="AX22"/>
  <c r="AV41" i="1"/>
  <c r="AV56" i="2"/>
  <c r="AU43" i="1"/>
  <c r="AU37"/>
  <c r="AY69"/>
  <c r="AU8" i="2"/>
  <c r="AU60"/>
  <c r="AX42"/>
  <c r="AV49" i="1"/>
  <c r="AY43"/>
  <c r="AX38" i="2"/>
  <c r="AU33" i="1"/>
  <c r="AU47"/>
  <c r="AU26" i="2"/>
  <c r="AU34"/>
  <c r="AX36"/>
  <c r="AX20"/>
  <c r="AX18"/>
  <c r="AY51" i="1"/>
  <c r="AV53"/>
  <c r="AY25"/>
  <c r="AY55"/>
  <c r="AU10" i="2"/>
  <c r="AX32"/>
  <c r="AX30"/>
  <c r="AU58"/>
  <c r="AY33" i="1"/>
  <c r="AX46" i="2"/>
  <c r="AY59" i="1"/>
  <c r="AU52" i="2"/>
  <c r="AX28"/>
  <c r="AX12"/>
  <c r="AU63" i="1"/>
  <c r="AY63"/>
  <c r="AU64" i="2"/>
  <c r="AV29" i="1"/>
  <c r="AY27"/>
  <c r="AV39"/>
  <c r="AY41"/>
  <c r="AU27"/>
  <c r="AY45"/>
  <c r="AV54" i="2"/>
  <c r="AU25" i="1"/>
</calcChain>
</file>

<file path=xl/sharedStrings.xml><?xml version="1.0" encoding="utf-8"?>
<sst xmlns="http://schemas.openxmlformats.org/spreadsheetml/2006/main" count="377" uniqueCount="194">
  <si>
    <t>Утверждаю</t>
  </si>
  <si>
    <t>Руководитель учреждения</t>
  </si>
  <si>
    <t xml:space="preserve"> </t>
  </si>
  <si>
    <t>(подпись)</t>
  </si>
  <si>
    <t>(расшифровка подписи)</t>
  </si>
  <si>
    <t>Коды</t>
  </si>
  <si>
    <t>Форма по ОКУД</t>
  </si>
  <si>
    <t>Дата</t>
  </si>
  <si>
    <t>плановая стоимость одного дня, руб.</t>
  </si>
  <si>
    <t xml:space="preserve"> по ОКПО</t>
  </si>
  <si>
    <t>суммарных категорий</t>
  </si>
  <si>
    <t>по плановой стоимости одного дня</t>
  </si>
  <si>
    <t>Всего</t>
  </si>
  <si>
    <t>Продукты питания</t>
  </si>
  <si>
    <t>Единица измерения</t>
  </si>
  <si>
    <t>Количество продуктов питания, подлежащих закладке</t>
  </si>
  <si>
    <t>расход продуктов питания (количество)</t>
  </si>
  <si>
    <t>наименование</t>
  </si>
  <si>
    <t>завтрак</t>
  </si>
  <si>
    <t>обед</t>
  </si>
  <si>
    <t>полдник</t>
  </si>
  <si>
    <t>ужин</t>
  </si>
  <si>
    <t>Количество порций</t>
  </si>
  <si>
    <t xml:space="preserve">Выход - вес порций </t>
  </si>
  <si>
    <t xml:space="preserve">Свинина </t>
  </si>
  <si>
    <t xml:space="preserve">Птица </t>
  </si>
  <si>
    <t>Свежая рыба</t>
  </si>
  <si>
    <t xml:space="preserve">Масло сливочное </t>
  </si>
  <si>
    <t xml:space="preserve">Масло растительное </t>
  </si>
  <si>
    <t xml:space="preserve">Молоко свежее </t>
  </si>
  <si>
    <t>Молоко сгущенное</t>
  </si>
  <si>
    <t xml:space="preserve">Сметана </t>
  </si>
  <si>
    <t xml:space="preserve">Творог </t>
  </si>
  <si>
    <t xml:space="preserve">Яйцо </t>
  </si>
  <si>
    <t>Мука пшеничная</t>
  </si>
  <si>
    <t>Форма 0504202 с. 2</t>
  </si>
  <si>
    <t>Крупа манная</t>
  </si>
  <si>
    <t>Макароны</t>
  </si>
  <si>
    <t>Геркулес</t>
  </si>
  <si>
    <t>Горох</t>
  </si>
  <si>
    <t>Сахарный песок</t>
  </si>
  <si>
    <t>Печенье разное</t>
  </si>
  <si>
    <t>Компот (сухофрукты)</t>
  </si>
  <si>
    <t xml:space="preserve">Кисель сухой </t>
  </si>
  <si>
    <t xml:space="preserve">Картофель </t>
  </si>
  <si>
    <t>Капуста свежая и квашеная</t>
  </si>
  <si>
    <t>Лук</t>
  </si>
  <si>
    <t>Морковь</t>
  </si>
  <si>
    <t>Свекла</t>
  </si>
  <si>
    <t xml:space="preserve">Бухгалтер </t>
  </si>
  <si>
    <t xml:space="preserve">(подпись) </t>
  </si>
  <si>
    <t xml:space="preserve">(расшифровка подписи) </t>
  </si>
  <si>
    <t xml:space="preserve">Врач (диетсестра) </t>
  </si>
  <si>
    <t xml:space="preserve">Кладовщик </t>
  </si>
  <si>
    <t>года</t>
  </si>
  <si>
    <t>на</t>
  </si>
  <si>
    <t>Учреждение</t>
  </si>
  <si>
    <t>Материально ответственное лицо</t>
  </si>
  <si>
    <t>Персонал (кол-во человек)</t>
  </si>
  <si>
    <t>Фактичес-кая стои-мость, руб.</t>
  </si>
  <si>
    <t>0504202</t>
  </si>
  <si>
    <t>Коды категорий доволь-ствующихся (группы)</t>
  </si>
  <si>
    <t>количество довольствующих- ся по плановой стоимости одного дня</t>
  </si>
  <si>
    <t>плановая стоимость на всех доволь- ствующихся, руб.</t>
  </si>
  <si>
    <t>Итого</t>
  </si>
  <si>
    <t xml:space="preserve">Томатная паста </t>
  </si>
  <si>
    <t>Соль</t>
  </si>
  <si>
    <t>Батон</t>
  </si>
  <si>
    <t>Яблоки</t>
  </si>
  <si>
    <t>Крупа перловая</t>
  </si>
  <si>
    <t>ясли</t>
  </si>
  <si>
    <t>сад</t>
  </si>
  <si>
    <t>кг</t>
  </si>
  <si>
    <t>л</t>
  </si>
  <si>
    <t>шт.</t>
  </si>
  <si>
    <t>2-ой затрак</t>
  </si>
  <si>
    <t>»</t>
  </si>
  <si>
    <t>Код продукта</t>
  </si>
  <si>
    <t>Лимонная кислота</t>
  </si>
  <si>
    <t>МКУ "ЦБО и РО"</t>
  </si>
  <si>
    <t>вес кости (в том числе)</t>
  </si>
  <si>
    <t xml:space="preserve">Чай </t>
  </si>
  <si>
    <t>Дрожжи</t>
  </si>
  <si>
    <t>Крупа пшеничная</t>
  </si>
  <si>
    <t>Сок</t>
  </si>
  <si>
    <t xml:space="preserve">Меню-требование на выдачу продуктов питания № </t>
  </si>
  <si>
    <t>Повар</t>
  </si>
  <si>
    <t>Ответственный исполнитель</t>
  </si>
  <si>
    <t>Ряженка</t>
  </si>
  <si>
    <t xml:space="preserve">Структурное подразделение МБДОУ ДС № </t>
  </si>
  <si>
    <t xml:space="preserve">1- 3 года </t>
  </si>
  <si>
    <t>3 - 7 лет</t>
  </si>
  <si>
    <t>Огурцы консерв.</t>
  </si>
  <si>
    <t>0009</t>
  </si>
  <si>
    <t>0024</t>
  </si>
  <si>
    <t>Говядина</t>
  </si>
  <si>
    <t>0003</t>
  </si>
  <si>
    <t>1008</t>
  </si>
  <si>
    <t>2001</t>
  </si>
  <si>
    <t>2000</t>
  </si>
  <si>
    <t>2025</t>
  </si>
  <si>
    <t>2037</t>
  </si>
  <si>
    <t xml:space="preserve">Снежок </t>
  </si>
  <si>
    <t>2060</t>
  </si>
  <si>
    <t>2067</t>
  </si>
  <si>
    <t>2075</t>
  </si>
  <si>
    <t>2084</t>
  </si>
  <si>
    <t>3001</t>
  </si>
  <si>
    <t>3031</t>
  </si>
  <si>
    <t>3030</t>
  </si>
  <si>
    <t>3028</t>
  </si>
  <si>
    <t>Крупа гречневая</t>
  </si>
  <si>
    <t>3029</t>
  </si>
  <si>
    <t>3032</t>
  </si>
  <si>
    <t>Крупа кукурузная</t>
  </si>
  <si>
    <t>3066</t>
  </si>
  <si>
    <t>Пшено</t>
  </si>
  <si>
    <t>3045</t>
  </si>
  <si>
    <t>Рис</t>
  </si>
  <si>
    <t>3041</t>
  </si>
  <si>
    <t>3072</t>
  </si>
  <si>
    <t>3053</t>
  </si>
  <si>
    <t>4002</t>
  </si>
  <si>
    <t>Пряники</t>
  </si>
  <si>
    <t>4075</t>
  </si>
  <si>
    <t>4074</t>
  </si>
  <si>
    <t>5027</t>
  </si>
  <si>
    <t>5028</t>
  </si>
  <si>
    <t>Печень говяжья</t>
  </si>
  <si>
    <t>Хлеб</t>
  </si>
  <si>
    <t>Сухари панировочные</t>
  </si>
  <si>
    <t>Изюм</t>
  </si>
  <si>
    <t>Кисель витаминизированный</t>
  </si>
  <si>
    <t>Лимоны</t>
  </si>
  <si>
    <t>Какао</t>
  </si>
  <si>
    <t>6001</t>
  </si>
  <si>
    <t>6002</t>
  </si>
  <si>
    <t>5029</t>
  </si>
  <si>
    <t>5031</t>
  </si>
  <si>
    <t>5030</t>
  </si>
  <si>
    <t>5054</t>
  </si>
  <si>
    <t>5053</t>
  </si>
  <si>
    <t>5078</t>
  </si>
  <si>
    <t>5079</t>
  </si>
  <si>
    <t>5082</t>
  </si>
  <si>
    <t>5084</t>
  </si>
  <si>
    <t>5085</t>
  </si>
  <si>
    <t>5094</t>
  </si>
  <si>
    <t>1018</t>
  </si>
  <si>
    <t>6024</t>
  </si>
  <si>
    <t>6023</t>
  </si>
  <si>
    <t>6016</t>
  </si>
  <si>
    <t>6015</t>
  </si>
  <si>
    <t>6022</t>
  </si>
  <si>
    <t>5066</t>
  </si>
  <si>
    <t>6025</t>
  </si>
  <si>
    <t>0002</t>
  </si>
  <si>
    <t>2002</t>
  </si>
  <si>
    <t>Cыр</t>
  </si>
  <si>
    <t>Кофейный напиток</t>
  </si>
  <si>
    <t>Икра кабачковая</t>
  </si>
  <si>
    <t>6026</t>
  </si>
  <si>
    <t>2036</t>
  </si>
  <si>
    <t>суп молочный с макаронными изделиями</t>
  </si>
  <si>
    <t>яблоки</t>
  </si>
  <si>
    <t>хлеб</t>
  </si>
  <si>
    <t>батон</t>
  </si>
  <si>
    <t>180</t>
  </si>
  <si>
    <t>200</t>
  </si>
  <si>
    <t>хлеб, батон</t>
  </si>
  <si>
    <t>Омлет с сыром</t>
  </si>
  <si>
    <t>80</t>
  </si>
  <si>
    <t>чай с молоком и сахаром</t>
  </si>
  <si>
    <t>Батон нарезной</t>
  </si>
  <si>
    <t>30</t>
  </si>
  <si>
    <t>салат из свежей капусты с морковью</t>
  </si>
  <si>
    <t>Суп крестьянский с крупой (пшено)</t>
  </si>
  <si>
    <t>Тефтели с соусом сметанным</t>
  </si>
  <si>
    <t>Тефтели с соусом сметанным с томатом и луком</t>
  </si>
  <si>
    <t>60/30</t>
  </si>
  <si>
    <t>80/50</t>
  </si>
  <si>
    <t>каша жидкая пшеничная</t>
  </si>
  <si>
    <t>каша вязкая пшеничная</t>
  </si>
  <si>
    <t>компот из свежих плодов (яблок)</t>
  </si>
  <si>
    <t>20/20</t>
  </si>
  <si>
    <t>20/25</t>
  </si>
  <si>
    <t>молоко кипяченое</t>
  </si>
  <si>
    <t>Оладьи  с соусом молочным</t>
  </si>
  <si>
    <t>50/30</t>
  </si>
  <si>
    <t>70/50</t>
  </si>
  <si>
    <t>Зразы рыбные с яйцом</t>
  </si>
  <si>
    <t>Рагу из овощей с кашей</t>
  </si>
  <si>
    <t>110</t>
  </si>
  <si>
    <t>Сок яблочный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</si>
</sst>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0"/>
    <numFmt numFmtId="166" formatCode="0.00000"/>
    <numFmt numFmtId="167" formatCode="0.000"/>
    <numFmt numFmtId="168" formatCode="#,##0.0000"/>
  </numFmts>
  <fonts count="22">
    <font>
      <sz val="10"/>
      <name val="Arial Cyr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sz val="8.5"/>
      <name val="Arial Cyr"/>
      <family val="2"/>
      <charset val="204"/>
    </font>
    <font>
      <b/>
      <sz val="9"/>
      <name val="Arial Cyr"/>
      <charset val="204"/>
    </font>
    <font>
      <b/>
      <sz val="10"/>
      <name val="Arial Cyr"/>
      <charset val="204"/>
    </font>
    <font>
      <sz val="11"/>
      <name val="Arial Cyr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sz val="10"/>
      <name val="Arial Cyr"/>
      <family val="2"/>
      <charset val="204"/>
    </font>
    <font>
      <sz val="9"/>
      <name val="Arial Cyr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7"/>
      <name val="Arial Cyr"/>
      <family val="2"/>
      <charset val="204"/>
    </font>
    <font>
      <b/>
      <sz val="13"/>
      <name val="Arial Cyr"/>
      <family val="2"/>
      <charset val="204"/>
    </font>
    <font>
      <sz val="12"/>
      <name val="Arial Cyr"/>
      <family val="2"/>
      <charset val="204"/>
    </font>
    <font>
      <sz val="6"/>
      <name val="Arial Cyr"/>
      <family val="2"/>
      <charset val="204"/>
    </font>
    <font>
      <b/>
      <sz val="7"/>
      <name val="Arial Cyr"/>
      <charset val="204"/>
    </font>
    <font>
      <sz val="7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6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380">
    <xf numFmtId="0" fontId="0" fillId="0" borderId="0" xfId="0"/>
    <xf numFmtId="0" fontId="1" fillId="0" borderId="0" xfId="0" applyFont="1" applyProtection="1"/>
    <xf numFmtId="0" fontId="7" fillId="0" borderId="0" xfId="0" applyFont="1" applyProtection="1"/>
    <xf numFmtId="0" fontId="1" fillId="2" borderId="0" xfId="0" applyFont="1" applyFill="1" applyProtection="1"/>
    <xf numFmtId="0" fontId="1" fillId="2" borderId="0" xfId="0" applyFont="1" applyFill="1" applyAlignment="1" applyProtection="1">
      <alignment vertical="top" wrapText="1"/>
    </xf>
    <xf numFmtId="0" fontId="1" fillId="3" borderId="0" xfId="0" applyFont="1" applyFill="1" applyAlignment="1" applyProtection="1">
      <alignment vertical="top" wrapText="1"/>
    </xf>
    <xf numFmtId="0" fontId="1" fillId="0" borderId="0" xfId="0" applyFont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0" xfId="0" applyFont="1" applyBorder="1" applyProtection="1"/>
    <xf numFmtId="0" fontId="7" fillId="0" borderId="0" xfId="0" applyFont="1" applyBorder="1" applyProtection="1"/>
    <xf numFmtId="0" fontId="1" fillId="0" borderId="0" xfId="0" applyFont="1" applyAlignment="1" applyProtection="1">
      <alignment horizontal="center"/>
    </xf>
    <xf numFmtId="0" fontId="1" fillId="0" borderId="1" xfId="0" applyFont="1" applyBorder="1" applyProtection="1"/>
    <xf numFmtId="0" fontId="1" fillId="0" borderId="0" xfId="0" applyFont="1" applyBorder="1" applyAlignment="1" applyProtection="1">
      <alignment horizontal="right"/>
    </xf>
    <xf numFmtId="0" fontId="4" fillId="0" borderId="2" xfId="0" applyFont="1" applyBorder="1" applyAlignment="1" applyProtection="1">
      <alignment horizontal="center" vertical="top" wrapText="1"/>
    </xf>
    <xf numFmtId="0" fontId="4" fillId="0" borderId="3" xfId="0" applyFont="1" applyBorder="1" applyAlignment="1" applyProtection="1">
      <alignment horizontal="center" vertical="top" wrapText="1"/>
    </xf>
    <xf numFmtId="0" fontId="1" fillId="3" borderId="3" xfId="0" applyFont="1" applyFill="1" applyBorder="1" applyAlignment="1" applyProtection="1">
      <alignment horizontal="right" textRotation="90" wrapText="1"/>
    </xf>
    <xf numFmtId="0" fontId="2" fillId="3" borderId="3" xfId="0" applyFont="1" applyFill="1" applyBorder="1" applyAlignment="1" applyProtection="1">
      <alignment horizontal="right" textRotation="90" wrapText="1"/>
    </xf>
    <xf numFmtId="0" fontId="5" fillId="3" borderId="3" xfId="0" applyFont="1" applyFill="1" applyBorder="1" applyAlignment="1" applyProtection="1">
      <alignment horizontal="right" textRotation="90" wrapText="1"/>
    </xf>
    <xf numFmtId="0" fontId="7" fillId="3" borderId="4" xfId="0" applyFont="1" applyFill="1" applyBorder="1" applyAlignment="1" applyProtection="1">
      <alignment horizontal="left" textRotation="90" wrapText="1"/>
    </xf>
    <xf numFmtId="0" fontId="2" fillId="0" borderId="3" xfId="0" applyFont="1" applyBorder="1" applyAlignment="1" applyProtection="1">
      <alignment horizontal="center" vertical="top" wrapText="1"/>
    </xf>
    <xf numFmtId="0" fontId="2" fillId="3" borderId="3" xfId="0" applyFont="1" applyFill="1" applyBorder="1" applyAlignment="1" applyProtection="1">
      <alignment horizontal="center" vertical="top" wrapText="1"/>
    </xf>
    <xf numFmtId="0" fontId="2" fillId="3" borderId="4" xfId="0" applyFont="1" applyFill="1" applyBorder="1" applyAlignment="1" applyProtection="1">
      <alignment horizontal="center" vertical="top" wrapText="1"/>
    </xf>
    <xf numFmtId="0" fontId="2" fillId="3" borderId="5" xfId="0" applyFont="1" applyFill="1" applyBorder="1" applyAlignment="1" applyProtection="1">
      <alignment horizontal="center" vertical="top" wrapText="1"/>
    </xf>
    <xf numFmtId="165" fontId="11" fillId="3" borderId="6" xfId="0" applyNumberFormat="1" applyFont="1" applyFill="1" applyBorder="1" applyAlignment="1" applyProtection="1">
      <alignment vertical="top" wrapText="1"/>
    </xf>
    <xf numFmtId="165" fontId="11" fillId="3" borderId="7" xfId="0" applyNumberFormat="1" applyFont="1" applyFill="1" applyBorder="1" applyAlignment="1" applyProtection="1">
      <alignment vertical="top" wrapText="1"/>
    </xf>
    <xf numFmtId="165" fontId="11" fillId="3" borderId="8" xfId="0" applyNumberFormat="1" applyFont="1" applyFill="1" applyBorder="1" applyAlignment="1" applyProtection="1">
      <alignment vertical="top" wrapText="1"/>
    </xf>
    <xf numFmtId="165" fontId="11" fillId="3" borderId="9" xfId="0" applyNumberFormat="1" applyFont="1" applyFill="1" applyBorder="1" applyAlignment="1" applyProtection="1">
      <alignment vertical="top" wrapText="1"/>
    </xf>
    <xf numFmtId="2" fontId="2" fillId="0" borderId="10" xfId="0" applyNumberFormat="1" applyFont="1" applyFill="1" applyBorder="1" applyAlignment="1" applyProtection="1">
      <alignment vertical="top" wrapText="1"/>
    </xf>
    <xf numFmtId="2" fontId="2" fillId="0" borderId="11" xfId="0" applyNumberFormat="1" applyFont="1" applyFill="1" applyBorder="1" applyAlignment="1" applyProtection="1">
      <alignment vertical="top" wrapText="1"/>
    </xf>
    <xf numFmtId="2" fontId="2" fillId="0" borderId="12" xfId="0" applyNumberFormat="1" applyFont="1" applyFill="1" applyBorder="1" applyAlignment="1" applyProtection="1">
      <alignment vertical="top" wrapText="1"/>
    </xf>
    <xf numFmtId="2" fontId="2" fillId="3" borderId="10" xfId="0" applyNumberFormat="1" applyFont="1" applyFill="1" applyBorder="1" applyAlignment="1" applyProtection="1">
      <alignment vertical="top" wrapText="1"/>
    </xf>
    <xf numFmtId="2" fontId="2" fillId="3" borderId="11" xfId="0" applyNumberFormat="1" applyFont="1" applyFill="1" applyBorder="1" applyAlignment="1" applyProtection="1">
      <alignment vertical="top" wrapText="1"/>
    </xf>
    <xf numFmtId="2" fontId="2" fillId="3" borderId="12" xfId="0" applyNumberFormat="1" applyFont="1" applyFill="1" applyBorder="1" applyAlignment="1" applyProtection="1">
      <alignment vertical="top" wrapText="1"/>
    </xf>
    <xf numFmtId="2" fontId="2" fillId="3" borderId="13" xfId="0" applyNumberFormat="1" applyFont="1" applyFill="1" applyBorder="1" applyAlignment="1" applyProtection="1">
      <alignment vertical="top" wrapText="1"/>
    </xf>
    <xf numFmtId="165" fontId="11" fillId="0" borderId="10" xfId="0" applyNumberFormat="1" applyFont="1" applyBorder="1" applyAlignment="1" applyProtection="1">
      <alignment vertical="top" wrapText="1"/>
    </xf>
    <xf numFmtId="165" fontId="11" fillId="0" borderId="11" xfId="0" applyNumberFormat="1" applyFont="1" applyBorder="1" applyAlignment="1" applyProtection="1">
      <alignment vertical="top" wrapText="1"/>
    </xf>
    <xf numFmtId="165" fontId="11" fillId="0" borderId="12" xfId="0" applyNumberFormat="1" applyFont="1" applyBorder="1" applyAlignment="1" applyProtection="1">
      <alignment horizontal="right" vertical="top" wrapText="1"/>
    </xf>
    <xf numFmtId="165" fontId="11" fillId="0" borderId="12" xfId="0" applyNumberFormat="1" applyFont="1" applyBorder="1" applyAlignment="1" applyProtection="1">
      <alignment vertical="top" wrapText="1"/>
    </xf>
    <xf numFmtId="165" fontId="11" fillId="0" borderId="13" xfId="0" applyNumberFormat="1" applyFont="1" applyBorder="1" applyAlignment="1" applyProtection="1">
      <alignment vertical="top" wrapText="1"/>
    </xf>
    <xf numFmtId="165" fontId="11" fillId="0" borderId="10" xfId="0" applyNumberFormat="1" applyFont="1" applyFill="1" applyBorder="1" applyAlignment="1" applyProtection="1">
      <alignment vertical="top" wrapText="1"/>
    </xf>
    <xf numFmtId="165" fontId="11" fillId="0" borderId="11" xfId="0" applyNumberFormat="1" applyFont="1" applyFill="1" applyBorder="1" applyAlignment="1" applyProtection="1">
      <alignment vertical="top" wrapText="1"/>
    </xf>
    <xf numFmtId="165" fontId="11" fillId="0" borderId="12" xfId="0" applyNumberFormat="1" applyFont="1" applyFill="1" applyBorder="1" applyAlignment="1" applyProtection="1">
      <alignment vertical="top" wrapText="1"/>
    </xf>
    <xf numFmtId="165" fontId="11" fillId="0" borderId="13" xfId="0" applyNumberFormat="1" applyFont="1" applyFill="1" applyBorder="1" applyAlignment="1" applyProtection="1">
      <alignment vertical="top" wrapText="1"/>
    </xf>
    <xf numFmtId="165" fontId="11" fillId="0" borderId="11" xfId="0" applyNumberFormat="1" applyFont="1" applyFill="1" applyBorder="1" applyProtection="1"/>
    <xf numFmtId="165" fontId="11" fillId="0" borderId="12" xfId="0" applyNumberFormat="1" applyFont="1" applyFill="1" applyBorder="1" applyProtection="1"/>
    <xf numFmtId="165" fontId="11" fillId="0" borderId="11" xfId="0" applyNumberFormat="1" applyFont="1" applyFill="1" applyBorder="1" applyAlignment="1" applyProtection="1">
      <alignment vertical="justify"/>
    </xf>
    <xf numFmtId="165" fontId="11" fillId="0" borderId="11" xfId="0" applyNumberFormat="1" applyFont="1" applyFill="1" applyBorder="1" applyAlignment="1" applyProtection="1">
      <alignment vertical="justify" wrapText="1"/>
    </xf>
    <xf numFmtId="165" fontId="11" fillId="0" borderId="10" xfId="0" applyNumberFormat="1" applyFont="1" applyFill="1" applyBorder="1" applyAlignment="1" applyProtection="1">
      <alignment vertical="justify" wrapText="1"/>
    </xf>
    <xf numFmtId="165" fontId="11" fillId="0" borderId="10" xfId="0" applyNumberFormat="1" applyFont="1" applyFill="1" applyBorder="1" applyAlignment="1" applyProtection="1">
      <alignment horizontal="left" vertical="justify" wrapText="1"/>
    </xf>
    <xf numFmtId="165" fontId="11" fillId="0" borderId="11" xfId="0" applyNumberFormat="1" applyFont="1" applyFill="1" applyBorder="1" applyAlignment="1" applyProtection="1">
      <alignment horizontal="left" vertical="justify"/>
    </xf>
    <xf numFmtId="166" fontId="19" fillId="0" borderId="10" xfId="0" applyNumberFormat="1" applyFont="1" applyFill="1" applyBorder="1" applyAlignment="1" applyProtection="1">
      <alignment vertical="top" wrapText="1"/>
    </xf>
    <xf numFmtId="166" fontId="19" fillId="0" borderId="11" xfId="0" applyNumberFormat="1" applyFont="1" applyFill="1" applyBorder="1" applyAlignment="1" applyProtection="1">
      <alignment vertical="top" wrapText="1"/>
    </xf>
    <xf numFmtId="166" fontId="19" fillId="0" borderId="12" xfId="0" applyNumberFormat="1" applyFont="1" applyFill="1" applyBorder="1" applyAlignment="1" applyProtection="1">
      <alignment vertical="top" wrapText="1"/>
    </xf>
    <xf numFmtId="166" fontId="19" fillId="0" borderId="13" xfId="0" applyNumberFormat="1" applyFont="1" applyFill="1" applyBorder="1" applyAlignment="1" applyProtection="1">
      <alignment vertical="top" wrapText="1"/>
    </xf>
    <xf numFmtId="167" fontId="11" fillId="0" borderId="10" xfId="0" applyNumberFormat="1" applyFont="1" applyFill="1" applyBorder="1" applyAlignment="1" applyProtection="1">
      <alignment vertical="top" wrapText="1"/>
    </xf>
    <xf numFmtId="167" fontId="11" fillId="0" borderId="11" xfId="0" applyNumberFormat="1" applyFont="1" applyFill="1" applyBorder="1" applyAlignment="1" applyProtection="1">
      <alignment vertical="top" wrapText="1"/>
    </xf>
    <xf numFmtId="167" fontId="11" fillId="0" borderId="12" xfId="0" applyNumberFormat="1" applyFont="1" applyFill="1" applyBorder="1" applyAlignment="1" applyProtection="1">
      <alignment vertical="top" wrapText="1"/>
    </xf>
    <xf numFmtId="167" fontId="11" fillId="3" borderId="10" xfId="0" applyNumberFormat="1" applyFont="1" applyFill="1" applyBorder="1" applyAlignment="1" applyProtection="1">
      <alignment vertical="top" wrapText="1"/>
    </xf>
    <xf numFmtId="167" fontId="11" fillId="3" borderId="11" xfId="0" applyNumberFormat="1" applyFont="1" applyFill="1" applyBorder="1" applyAlignment="1" applyProtection="1">
      <alignment vertical="top" wrapText="1"/>
    </xf>
    <xf numFmtId="167" fontId="11" fillId="3" borderId="12" xfId="0" applyNumberFormat="1" applyFont="1" applyFill="1" applyBorder="1" applyAlignment="1" applyProtection="1">
      <alignment vertical="top" wrapText="1"/>
    </xf>
    <xf numFmtId="167" fontId="11" fillId="3" borderId="13" xfId="0" applyNumberFormat="1" applyFont="1" applyFill="1" applyBorder="1" applyAlignment="1" applyProtection="1">
      <alignment vertical="top" wrapText="1"/>
    </xf>
    <xf numFmtId="167" fontId="11" fillId="0" borderId="13" xfId="0" applyNumberFormat="1" applyFont="1" applyFill="1" applyBorder="1" applyAlignment="1" applyProtection="1">
      <alignment vertical="top" wrapText="1"/>
    </xf>
    <xf numFmtId="167" fontId="2" fillId="0" borderId="10" xfId="0" applyNumberFormat="1" applyFont="1" applyFill="1" applyBorder="1" applyAlignment="1" applyProtection="1">
      <alignment vertical="top" wrapText="1"/>
    </xf>
    <xf numFmtId="167" fontId="2" fillId="0" borderId="11" xfId="0" applyNumberFormat="1" applyFont="1" applyFill="1" applyBorder="1" applyAlignment="1" applyProtection="1">
      <alignment vertical="top" wrapText="1"/>
    </xf>
    <xf numFmtId="167" fontId="2" fillId="0" borderId="12" xfId="0" applyNumberFormat="1" applyFont="1" applyFill="1" applyBorder="1" applyAlignment="1" applyProtection="1">
      <alignment vertical="top" wrapText="1"/>
    </xf>
    <xf numFmtId="167" fontId="2" fillId="0" borderId="13" xfId="0" applyNumberFormat="1" applyFont="1" applyFill="1" applyBorder="1" applyAlignment="1" applyProtection="1">
      <alignment vertical="top" wrapText="1"/>
    </xf>
    <xf numFmtId="164" fontId="2" fillId="0" borderId="14" xfId="0" applyNumberFormat="1" applyFont="1" applyFill="1" applyBorder="1" applyAlignment="1" applyProtection="1">
      <alignment vertical="top" wrapText="1"/>
    </xf>
    <xf numFmtId="164" fontId="2" fillId="0" borderId="15" xfId="0" applyNumberFormat="1" applyFont="1" applyFill="1" applyBorder="1" applyAlignment="1" applyProtection="1">
      <alignment vertical="top" wrapText="1"/>
    </xf>
    <xf numFmtId="164" fontId="2" fillId="0" borderId="16" xfId="0" applyNumberFormat="1" applyFont="1" applyFill="1" applyBorder="1" applyAlignment="1" applyProtection="1">
      <alignment vertical="top" wrapText="1"/>
    </xf>
    <xf numFmtId="164" fontId="2" fillId="3" borderId="14" xfId="0" applyNumberFormat="1" applyFont="1" applyFill="1" applyBorder="1" applyAlignment="1" applyProtection="1">
      <alignment vertical="top" wrapText="1"/>
    </xf>
    <xf numFmtId="164" fontId="2" fillId="3" borderId="15" xfId="0" applyNumberFormat="1" applyFont="1" applyFill="1" applyBorder="1" applyAlignment="1" applyProtection="1">
      <alignment vertical="top" wrapText="1"/>
    </xf>
    <xf numFmtId="164" fontId="2" fillId="3" borderId="16" xfId="0" applyNumberFormat="1" applyFont="1" applyFill="1" applyBorder="1" applyAlignment="1" applyProtection="1">
      <alignment vertical="top" wrapText="1"/>
    </xf>
    <xf numFmtId="164" fontId="2" fillId="3" borderId="17" xfId="0" applyNumberFormat="1" applyFont="1" applyFill="1" applyBorder="1" applyAlignment="1" applyProtection="1">
      <alignment vertical="top" wrapText="1"/>
    </xf>
    <xf numFmtId="0" fontId="1" fillId="0" borderId="18" xfId="0" applyFont="1" applyBorder="1" applyProtection="1"/>
    <xf numFmtId="0" fontId="7" fillId="0" borderId="19" xfId="0" applyFont="1" applyBorder="1" applyProtection="1"/>
    <xf numFmtId="0" fontId="1" fillId="0" borderId="20" xfId="0" applyFont="1" applyBorder="1" applyAlignment="1" applyProtection="1"/>
    <xf numFmtId="0" fontId="1" fillId="0" borderId="0" xfId="0" applyFont="1" applyBorder="1" applyAlignment="1" applyProtection="1"/>
    <xf numFmtId="0" fontId="1" fillId="0" borderId="20" xfId="0" applyFont="1" applyBorder="1" applyProtection="1"/>
    <xf numFmtId="0" fontId="2" fillId="0" borderId="0" xfId="0" applyFont="1" applyBorder="1" applyProtection="1"/>
    <xf numFmtId="0" fontId="2" fillId="0" borderId="0" xfId="0" applyFont="1" applyBorder="1" applyAlignment="1" applyProtection="1"/>
    <xf numFmtId="0" fontId="2" fillId="0" borderId="1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1" fillId="0" borderId="2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vertical="top" wrapText="1"/>
    </xf>
    <xf numFmtId="0" fontId="0" fillId="0" borderId="3" xfId="0" applyBorder="1" applyAlignment="1" applyProtection="1">
      <alignment horizontal="center" wrapText="1"/>
    </xf>
    <xf numFmtId="0" fontId="20" fillId="3" borderId="3" xfId="0" applyFont="1" applyFill="1" applyBorder="1" applyAlignment="1" applyProtection="1">
      <alignment horizontal="right" textRotation="90" wrapText="1"/>
    </xf>
    <xf numFmtId="0" fontId="10" fillId="3" borderId="21" xfId="0" applyFont="1" applyFill="1" applyBorder="1" applyAlignment="1" applyProtection="1">
      <alignment horizontal="center"/>
    </xf>
    <xf numFmtId="0" fontId="3" fillId="3" borderId="6" xfId="0" applyNumberFormat="1" applyFont="1" applyFill="1" applyBorder="1" applyAlignment="1" applyProtection="1">
      <alignment vertical="top" wrapText="1"/>
    </xf>
    <xf numFmtId="0" fontId="3" fillId="3" borderId="7" xfId="0" applyFont="1" applyFill="1" applyBorder="1" applyAlignment="1" applyProtection="1">
      <alignment vertical="top" wrapText="1"/>
    </xf>
    <xf numFmtId="0" fontId="3" fillId="3" borderId="8" xfId="0" applyFont="1" applyFill="1" applyBorder="1" applyAlignment="1" applyProtection="1">
      <alignment vertical="top" wrapText="1"/>
    </xf>
    <xf numFmtId="0" fontId="3" fillId="3" borderId="7" xfId="0" applyNumberFormat="1" applyFont="1" applyFill="1" applyBorder="1" applyAlignment="1" applyProtection="1">
      <alignment vertical="top" wrapText="1"/>
    </xf>
    <xf numFmtId="0" fontId="3" fillId="3" borderId="8" xfId="0" applyNumberFormat="1" applyFont="1" applyFill="1" applyBorder="1" applyAlignment="1" applyProtection="1">
      <alignment vertical="top" wrapText="1"/>
    </xf>
    <xf numFmtId="0" fontId="3" fillId="3" borderId="22" xfId="0" applyFont="1" applyFill="1" applyBorder="1" applyAlignment="1" applyProtection="1">
      <alignment vertical="top" wrapText="1"/>
    </xf>
    <xf numFmtId="0" fontId="3" fillId="3" borderId="9" xfId="0" applyFont="1" applyFill="1" applyBorder="1" applyAlignment="1" applyProtection="1">
      <alignment vertical="top" wrapText="1"/>
    </xf>
    <xf numFmtId="0" fontId="3" fillId="3" borderId="6" xfId="0" applyFont="1" applyFill="1" applyBorder="1" applyAlignment="1" applyProtection="1">
      <alignment vertical="top" wrapText="1"/>
    </xf>
    <xf numFmtId="0" fontId="11" fillId="3" borderId="9" xfId="0" applyFont="1" applyFill="1" applyBorder="1" applyAlignment="1" applyProtection="1">
      <alignment vertical="top" wrapText="1"/>
    </xf>
    <xf numFmtId="0" fontId="2" fillId="3" borderId="9" xfId="0" applyFont="1" applyFill="1" applyBorder="1" applyProtection="1"/>
    <xf numFmtId="0" fontId="13" fillId="3" borderId="9" xfId="0" applyFont="1" applyFill="1" applyBorder="1" applyProtection="1"/>
    <xf numFmtId="0" fontId="3" fillId="0" borderId="0" xfId="0" applyFont="1" applyProtection="1"/>
    <xf numFmtId="0" fontId="10" fillId="0" borderId="23" xfId="0" applyFont="1" applyFill="1" applyBorder="1" applyProtection="1"/>
    <xf numFmtId="0" fontId="3" fillId="0" borderId="11" xfId="0" applyFont="1" applyFill="1" applyBorder="1" applyAlignment="1" applyProtection="1">
      <alignment vertical="top" wrapText="1"/>
    </xf>
    <xf numFmtId="49" fontId="3" fillId="0" borderId="11" xfId="0" applyNumberFormat="1" applyFont="1" applyFill="1" applyBorder="1" applyAlignment="1" applyProtection="1">
      <alignment vertical="top" wrapText="1"/>
    </xf>
    <xf numFmtId="0" fontId="3" fillId="0" borderId="12" xfId="0" applyFont="1" applyFill="1" applyBorder="1" applyAlignment="1" applyProtection="1">
      <alignment vertical="top" wrapText="1"/>
    </xf>
    <xf numFmtId="0" fontId="3" fillId="0" borderId="24" xfId="0" applyFont="1" applyFill="1" applyBorder="1" applyAlignment="1" applyProtection="1">
      <alignment vertical="top" wrapText="1"/>
    </xf>
    <xf numFmtId="0" fontId="3" fillId="0" borderId="13" xfId="0" applyFont="1" applyFill="1" applyBorder="1" applyAlignment="1" applyProtection="1">
      <alignment vertical="top" wrapText="1"/>
    </xf>
    <xf numFmtId="0" fontId="3" fillId="0" borderId="10" xfId="0" applyFont="1" applyFill="1" applyBorder="1" applyAlignment="1" applyProtection="1">
      <alignment vertical="top" wrapText="1"/>
    </xf>
    <xf numFmtId="49" fontId="3" fillId="0" borderId="10" xfId="0" applyNumberFormat="1" applyFont="1" applyFill="1" applyBorder="1" applyAlignment="1" applyProtection="1">
      <alignment horizontal="right" vertical="top" wrapText="1"/>
    </xf>
    <xf numFmtId="0" fontId="3" fillId="0" borderId="12" xfId="0" applyFont="1" applyFill="1" applyBorder="1" applyAlignment="1" applyProtection="1">
      <alignment horizontal="right" vertical="top" wrapText="1"/>
    </xf>
    <xf numFmtId="49" fontId="3" fillId="0" borderId="12" xfId="0" applyNumberFormat="1" applyFont="1" applyFill="1" applyBorder="1" applyAlignment="1" applyProtection="1">
      <alignment vertical="top" wrapText="1"/>
    </xf>
    <xf numFmtId="0" fontId="3" fillId="0" borderId="10" xfId="0" applyFont="1" applyFill="1" applyBorder="1" applyAlignment="1" applyProtection="1">
      <alignment horizontal="right" vertical="top" wrapText="1"/>
    </xf>
    <xf numFmtId="0" fontId="3" fillId="0" borderId="11" xfId="0" applyFont="1" applyFill="1" applyBorder="1" applyAlignment="1" applyProtection="1">
      <alignment horizontal="right" vertical="top" wrapText="1"/>
    </xf>
    <xf numFmtId="0" fontId="11" fillId="0" borderId="13" xfId="0" applyFont="1" applyFill="1" applyBorder="1" applyAlignment="1" applyProtection="1">
      <alignment vertical="top" wrapText="1"/>
    </xf>
    <xf numFmtId="0" fontId="2" fillId="0" borderId="13" xfId="0" applyFont="1" applyFill="1" applyBorder="1" applyProtection="1"/>
    <xf numFmtId="0" fontId="13" fillId="0" borderId="13" xfId="0" applyFont="1" applyFill="1" applyBorder="1" applyProtection="1"/>
    <xf numFmtId="165" fontId="11" fillId="0" borderId="24" xfId="0" applyNumberFormat="1" applyFont="1" applyFill="1" applyBorder="1" applyAlignment="1" applyProtection="1">
      <alignment vertical="top" wrapText="1"/>
    </xf>
    <xf numFmtId="0" fontId="3" fillId="2" borderId="0" xfId="0" applyFont="1" applyFill="1" applyProtection="1"/>
    <xf numFmtId="2" fontId="2" fillId="0" borderId="24" xfId="0" applyNumberFormat="1" applyFont="1" applyFill="1" applyBorder="1" applyAlignment="1" applyProtection="1">
      <alignment vertical="top" wrapText="1"/>
    </xf>
    <xf numFmtId="2" fontId="2" fillId="0" borderId="13" xfId="0" applyNumberFormat="1" applyFont="1" applyFill="1" applyBorder="1" applyAlignment="1" applyProtection="1">
      <alignment vertical="top" wrapText="1"/>
    </xf>
    <xf numFmtId="165" fontId="21" fillId="0" borderId="10" xfId="0" applyNumberFormat="1" applyFont="1" applyFill="1" applyBorder="1" applyAlignment="1" applyProtection="1">
      <alignment vertical="top" wrapText="1"/>
    </xf>
    <xf numFmtId="2" fontId="9" fillId="0" borderId="10" xfId="0" applyNumberFormat="1" applyFont="1" applyFill="1" applyBorder="1" applyAlignment="1" applyProtection="1">
      <alignment vertical="top" wrapText="1"/>
    </xf>
    <xf numFmtId="2" fontId="9" fillId="0" borderId="11" xfId="0" applyNumberFormat="1" applyFont="1" applyFill="1" applyBorder="1" applyAlignment="1" applyProtection="1">
      <alignment vertical="top" wrapText="1"/>
    </xf>
    <xf numFmtId="2" fontId="9" fillId="0" borderId="12" xfId="0" applyNumberFormat="1" applyFont="1" applyFill="1" applyBorder="1" applyAlignment="1" applyProtection="1">
      <alignment vertical="top" wrapText="1"/>
    </xf>
    <xf numFmtId="2" fontId="9" fillId="0" borderId="24" xfId="0" applyNumberFormat="1" applyFont="1" applyFill="1" applyBorder="1" applyAlignment="1" applyProtection="1">
      <alignment vertical="top" wrapText="1"/>
    </xf>
    <xf numFmtId="4" fontId="2" fillId="0" borderId="11" xfId="0" applyNumberFormat="1" applyFont="1" applyFill="1" applyBorder="1" applyAlignment="1" applyProtection="1">
      <alignment vertical="top" wrapText="1"/>
    </xf>
    <xf numFmtId="168" fontId="11" fillId="0" borderId="10" xfId="0" applyNumberFormat="1" applyFont="1" applyFill="1" applyBorder="1" applyAlignment="1" applyProtection="1">
      <alignment vertical="top" wrapText="1"/>
    </xf>
    <xf numFmtId="168" fontId="11" fillId="0" borderId="11" xfId="0" applyNumberFormat="1" applyFont="1" applyFill="1" applyBorder="1" applyAlignment="1" applyProtection="1">
      <alignment vertical="top" wrapText="1"/>
    </xf>
    <xf numFmtId="168" fontId="11" fillId="0" borderId="12" xfId="0" applyNumberFormat="1" applyFont="1" applyFill="1" applyBorder="1" applyAlignment="1" applyProtection="1">
      <alignment vertical="top" wrapText="1"/>
    </xf>
    <xf numFmtId="168" fontId="11" fillId="0" borderId="24" xfId="0" applyNumberFormat="1" applyFont="1" applyFill="1" applyBorder="1" applyAlignment="1" applyProtection="1">
      <alignment vertical="top" wrapText="1"/>
    </xf>
    <xf numFmtId="168" fontId="11" fillId="0" borderId="13" xfId="0" applyNumberFormat="1" applyFont="1" applyFill="1" applyBorder="1" applyAlignment="1" applyProtection="1">
      <alignment vertical="top" wrapText="1"/>
    </xf>
    <xf numFmtId="165" fontId="11" fillId="0" borderId="12" xfId="0" applyNumberFormat="1" applyFont="1" applyFill="1" applyBorder="1" applyAlignment="1" applyProtection="1">
      <alignment vertical="justify" wrapText="1"/>
    </xf>
    <xf numFmtId="0" fontId="3" fillId="2" borderId="0" xfId="0" applyFont="1" applyFill="1" applyBorder="1" applyProtection="1"/>
    <xf numFmtId="165" fontId="11" fillId="0" borderId="11" xfId="0" applyNumberFormat="1" applyFont="1" applyFill="1" applyBorder="1" applyAlignment="1" applyProtection="1">
      <alignment horizontal="right" vertical="top" wrapText="1"/>
    </xf>
    <xf numFmtId="167" fontId="2" fillId="0" borderId="24" xfId="0" applyNumberFormat="1" applyFont="1" applyFill="1" applyBorder="1" applyAlignment="1" applyProtection="1">
      <alignment vertical="top" wrapText="1"/>
    </xf>
    <xf numFmtId="2" fontId="3" fillId="0" borderId="10" xfId="0" applyNumberFormat="1" applyFont="1" applyFill="1" applyBorder="1" applyAlignment="1" applyProtection="1">
      <alignment vertical="top" wrapText="1"/>
    </xf>
    <xf numFmtId="2" fontId="3" fillId="0" borderId="11" xfId="0" applyNumberFormat="1" applyFont="1" applyFill="1" applyBorder="1" applyAlignment="1" applyProtection="1">
      <alignment vertical="top" wrapText="1"/>
    </xf>
    <xf numFmtId="2" fontId="3" fillId="0" borderId="12" xfId="0" applyNumberFormat="1" applyFont="1" applyFill="1" applyBorder="1" applyAlignment="1" applyProtection="1">
      <alignment vertical="top" wrapText="1"/>
    </xf>
    <xf numFmtId="2" fontId="3" fillId="0" borderId="24" xfId="0" applyNumberFormat="1" applyFont="1" applyFill="1" applyBorder="1" applyAlignment="1" applyProtection="1">
      <alignment vertical="top" wrapText="1"/>
    </xf>
    <xf numFmtId="2" fontId="3" fillId="0" borderId="13" xfId="0" applyNumberFormat="1" applyFont="1" applyFill="1" applyBorder="1" applyAlignment="1" applyProtection="1">
      <alignment vertical="top" wrapText="1"/>
    </xf>
    <xf numFmtId="167" fontId="3" fillId="0" borderId="10" xfId="0" applyNumberFormat="1" applyFont="1" applyFill="1" applyBorder="1" applyAlignment="1" applyProtection="1">
      <alignment vertical="top" wrapText="1"/>
    </xf>
    <xf numFmtId="167" fontId="3" fillId="0" borderId="11" xfId="0" applyNumberFormat="1" applyFont="1" applyFill="1" applyBorder="1" applyAlignment="1" applyProtection="1">
      <alignment vertical="top" wrapText="1"/>
    </xf>
    <xf numFmtId="167" fontId="3" fillId="0" borderId="12" xfId="0" applyNumberFormat="1" applyFont="1" applyFill="1" applyBorder="1" applyAlignment="1" applyProtection="1">
      <alignment vertical="top" wrapText="1"/>
    </xf>
    <xf numFmtId="167" fontId="3" fillId="0" borderId="24" xfId="0" applyNumberFormat="1" applyFont="1" applyFill="1" applyBorder="1" applyAlignment="1" applyProtection="1">
      <alignment vertical="top" wrapText="1"/>
    </xf>
    <xf numFmtId="167" fontId="3" fillId="0" borderId="13" xfId="0" applyNumberFormat="1" applyFont="1" applyFill="1" applyBorder="1" applyAlignment="1" applyProtection="1">
      <alignment vertical="top" wrapText="1"/>
    </xf>
    <xf numFmtId="2" fontId="2" fillId="0" borderId="23" xfId="0" applyNumberFormat="1" applyFont="1" applyFill="1" applyBorder="1" applyAlignment="1" applyProtection="1">
      <alignment vertical="top" wrapText="1"/>
    </xf>
    <xf numFmtId="1" fontId="3" fillId="0" borderId="23" xfId="0" applyNumberFormat="1" applyFont="1" applyFill="1" applyBorder="1" applyAlignment="1" applyProtection="1">
      <alignment vertical="top" wrapText="1"/>
    </xf>
    <xf numFmtId="1" fontId="3" fillId="0" borderId="11" xfId="0" applyNumberFormat="1" applyFont="1" applyFill="1" applyBorder="1" applyAlignment="1" applyProtection="1">
      <alignment vertical="top" wrapText="1"/>
    </xf>
    <xf numFmtId="1" fontId="3" fillId="0" borderId="11" xfId="1" applyNumberFormat="1" applyFont="1" applyFill="1" applyBorder="1" applyAlignment="1" applyProtection="1">
      <alignment horizontal="center" vertical="top" wrapText="1"/>
    </xf>
    <xf numFmtId="1" fontId="3" fillId="0" borderId="24" xfId="0" applyNumberFormat="1" applyFont="1" applyFill="1" applyBorder="1" applyAlignment="1" applyProtection="1">
      <alignment vertical="top" wrapText="1"/>
    </xf>
    <xf numFmtId="1" fontId="3" fillId="0" borderId="12" xfId="0" applyNumberFormat="1" applyFont="1" applyFill="1" applyBorder="1" applyAlignment="1" applyProtection="1">
      <alignment vertical="top" wrapText="1"/>
    </xf>
    <xf numFmtId="1" fontId="3" fillId="0" borderId="13" xfId="0" applyNumberFormat="1" applyFont="1" applyFill="1" applyBorder="1" applyAlignment="1" applyProtection="1">
      <alignment vertical="top" wrapText="1"/>
    </xf>
    <xf numFmtId="1" fontId="3" fillId="0" borderId="10" xfId="0" applyNumberFormat="1" applyFont="1" applyFill="1" applyBorder="1" applyAlignment="1" applyProtection="1">
      <alignment vertical="top" wrapText="1"/>
    </xf>
    <xf numFmtId="1" fontId="3" fillId="0" borderId="11" xfId="0" applyNumberFormat="1" applyFont="1" applyFill="1" applyBorder="1" applyAlignment="1" applyProtection="1">
      <alignment horizontal="right" vertical="top" wrapText="1"/>
    </xf>
    <xf numFmtId="1" fontId="9" fillId="0" borderId="23" xfId="0" applyNumberFormat="1" applyFont="1" applyFill="1" applyBorder="1" applyAlignment="1" applyProtection="1">
      <alignment vertical="top" wrapText="1"/>
    </xf>
    <xf numFmtId="1" fontId="9" fillId="0" borderId="11" xfId="0" applyNumberFormat="1" applyFont="1" applyFill="1" applyBorder="1" applyAlignment="1" applyProtection="1">
      <alignment vertical="top" wrapText="1"/>
    </xf>
    <xf numFmtId="1" fontId="9" fillId="0" borderId="25" xfId="0" applyNumberFormat="1" applyFont="1" applyFill="1" applyBorder="1" applyAlignment="1" applyProtection="1">
      <alignment vertical="top" wrapText="1"/>
    </xf>
    <xf numFmtId="1" fontId="9" fillId="0" borderId="12" xfId="0" applyNumberFormat="1" applyFont="1" applyFill="1" applyBorder="1" applyAlignment="1" applyProtection="1">
      <alignment vertical="top" wrapText="1"/>
    </xf>
    <xf numFmtId="1" fontId="9" fillId="0" borderId="13" xfId="0" applyNumberFormat="1" applyFont="1" applyFill="1" applyBorder="1" applyAlignment="1" applyProtection="1">
      <alignment vertical="top" wrapText="1"/>
    </xf>
    <xf numFmtId="1" fontId="9" fillId="0" borderId="10" xfId="0" applyNumberFormat="1" applyFont="1" applyFill="1" applyBorder="1" applyAlignment="1" applyProtection="1">
      <alignment vertical="top" wrapText="1"/>
    </xf>
    <xf numFmtId="165" fontId="11" fillId="0" borderId="23" xfId="0" applyNumberFormat="1" applyFont="1" applyFill="1" applyBorder="1" applyAlignment="1" applyProtection="1">
      <alignment vertical="top" wrapText="1"/>
    </xf>
    <xf numFmtId="2" fontId="2" fillId="0" borderId="14" xfId="0" applyNumberFormat="1" applyFont="1" applyFill="1" applyBorder="1" applyAlignment="1" applyProtection="1">
      <alignment vertical="top" wrapText="1"/>
    </xf>
    <xf numFmtId="2" fontId="2" fillId="0" borderId="15" xfId="0" applyNumberFormat="1" applyFont="1" applyFill="1" applyBorder="1" applyAlignment="1" applyProtection="1">
      <alignment vertical="top" wrapText="1"/>
    </xf>
    <xf numFmtId="2" fontId="2" fillId="0" borderId="16" xfId="0" applyNumberFormat="1" applyFont="1" applyFill="1" applyBorder="1" applyAlignment="1" applyProtection="1">
      <alignment vertical="top" wrapText="1"/>
    </xf>
    <xf numFmtId="4" fontId="2" fillId="0" borderId="10" xfId="0" applyNumberFormat="1" applyFont="1" applyFill="1" applyBorder="1" applyAlignment="1" applyProtection="1">
      <alignment vertical="top" wrapText="1"/>
    </xf>
    <xf numFmtId="2" fontId="1" fillId="0" borderId="11" xfId="0" applyNumberFormat="1" applyFont="1" applyFill="1" applyBorder="1" applyAlignment="1" applyProtection="1">
      <alignment vertical="top" wrapText="1"/>
    </xf>
    <xf numFmtId="2" fontId="1" fillId="0" borderId="12" xfId="0" applyNumberFormat="1" applyFont="1" applyFill="1" applyBorder="1" applyAlignment="1" applyProtection="1">
      <alignment vertical="top" wrapText="1"/>
    </xf>
    <xf numFmtId="4" fontId="9" fillId="0" borderId="10" xfId="0" applyNumberFormat="1" applyFont="1" applyFill="1" applyBorder="1" applyAlignment="1" applyProtection="1">
      <alignment vertical="top" wrapText="1"/>
    </xf>
    <xf numFmtId="4" fontId="9" fillId="0" borderId="12" xfId="0" applyNumberFormat="1" applyFont="1" applyFill="1" applyBorder="1" applyAlignment="1" applyProtection="1">
      <alignment vertical="top" wrapText="1"/>
    </xf>
    <xf numFmtId="4" fontId="2" fillId="0" borderId="12" xfId="0" applyNumberFormat="1" applyFont="1" applyFill="1" applyBorder="1" applyAlignment="1" applyProtection="1">
      <alignment vertical="top" wrapText="1"/>
    </xf>
    <xf numFmtId="4" fontId="2" fillId="0" borderId="24" xfId="0" applyNumberFormat="1" applyFont="1" applyFill="1" applyBorder="1" applyAlignment="1" applyProtection="1">
      <alignment vertical="top" wrapText="1"/>
    </xf>
    <xf numFmtId="4" fontId="2" fillId="0" borderId="13" xfId="0" applyNumberFormat="1" applyFont="1" applyFill="1" applyBorder="1" applyAlignment="1" applyProtection="1">
      <alignment vertical="top" wrapText="1"/>
    </xf>
    <xf numFmtId="0" fontId="3" fillId="0" borderId="0" xfId="0" applyFont="1" applyFill="1" applyProtection="1"/>
    <xf numFmtId="165" fontId="11" fillId="0" borderId="12" xfId="0" applyNumberFormat="1" applyFont="1" applyFill="1" applyBorder="1" applyAlignment="1" applyProtection="1">
      <alignment vertical="justify"/>
    </xf>
    <xf numFmtId="165" fontId="11" fillId="0" borderId="13" xfId="0" applyNumberFormat="1" applyFont="1" applyFill="1" applyBorder="1" applyAlignment="1" applyProtection="1">
      <alignment vertical="justify" wrapText="1"/>
    </xf>
    <xf numFmtId="167" fontId="2" fillId="3" borderId="10" xfId="0" applyNumberFormat="1" applyFont="1" applyFill="1" applyBorder="1" applyAlignment="1" applyProtection="1">
      <alignment vertical="top" wrapText="1"/>
    </xf>
    <xf numFmtId="167" fontId="2" fillId="3" borderId="11" xfId="0" applyNumberFormat="1" applyFont="1" applyFill="1" applyBorder="1" applyAlignment="1" applyProtection="1">
      <alignment vertical="top" wrapText="1"/>
    </xf>
    <xf numFmtId="167" fontId="2" fillId="3" borderId="12" xfId="0" applyNumberFormat="1" applyFont="1" applyFill="1" applyBorder="1" applyAlignment="1" applyProtection="1">
      <alignment vertical="top" wrapText="1"/>
    </xf>
    <xf numFmtId="167" fontId="2" fillId="3" borderId="13" xfId="0" applyNumberFormat="1" applyFont="1" applyFill="1" applyBorder="1" applyAlignment="1" applyProtection="1">
      <alignment vertical="top" wrapText="1"/>
    </xf>
    <xf numFmtId="165" fontId="19" fillId="0" borderId="10" xfId="0" applyNumberFormat="1" applyFont="1" applyFill="1" applyBorder="1" applyAlignment="1" applyProtection="1">
      <alignment vertical="top" wrapText="1"/>
    </xf>
    <xf numFmtId="165" fontId="19" fillId="0" borderId="11" xfId="0" applyNumberFormat="1" applyFont="1" applyFill="1" applyBorder="1" applyAlignment="1" applyProtection="1">
      <alignment vertical="top" wrapText="1"/>
    </xf>
    <xf numFmtId="165" fontId="19" fillId="0" borderId="12" xfId="0" applyNumberFormat="1" applyFont="1" applyFill="1" applyBorder="1" applyAlignment="1" applyProtection="1">
      <alignment vertical="top" wrapText="1"/>
    </xf>
    <xf numFmtId="165" fontId="19" fillId="3" borderId="10" xfId="0" applyNumberFormat="1" applyFont="1" applyFill="1" applyBorder="1" applyAlignment="1" applyProtection="1">
      <alignment vertical="top" wrapText="1"/>
    </xf>
    <xf numFmtId="165" fontId="19" fillId="3" borderId="11" xfId="0" applyNumberFormat="1" applyFont="1" applyFill="1" applyBorder="1" applyAlignment="1" applyProtection="1">
      <alignment vertical="top" wrapText="1"/>
    </xf>
    <xf numFmtId="165" fontId="19" fillId="3" borderId="12" xfId="0" applyNumberFormat="1" applyFont="1" applyFill="1" applyBorder="1" applyAlignment="1" applyProtection="1">
      <alignment vertical="top" wrapText="1"/>
    </xf>
    <xf numFmtId="165" fontId="19" fillId="3" borderId="13" xfId="0" applyNumberFormat="1" applyFont="1" applyFill="1" applyBorder="1" applyAlignment="1" applyProtection="1">
      <alignment vertical="top" wrapText="1"/>
    </xf>
    <xf numFmtId="49" fontId="3" fillId="0" borderId="12" xfId="0" applyNumberFormat="1" applyFont="1" applyFill="1" applyBorder="1" applyAlignment="1" applyProtection="1">
      <alignment horizontal="right" vertical="top" wrapText="1"/>
    </xf>
    <xf numFmtId="0" fontId="3" fillId="0" borderId="20" xfId="0" applyFont="1" applyFill="1" applyBorder="1" applyProtection="1"/>
    <xf numFmtId="0" fontId="1" fillId="0" borderId="0" xfId="0" applyFont="1" applyFill="1" applyProtection="1"/>
    <xf numFmtId="0" fontId="11" fillId="0" borderId="3" xfId="0" applyFont="1" applyFill="1" applyBorder="1" applyAlignment="1" applyProtection="1">
      <alignment horizontal="right" textRotation="90" wrapText="1"/>
    </xf>
    <xf numFmtId="0" fontId="2" fillId="0" borderId="5" xfId="0" applyFont="1" applyFill="1" applyBorder="1" applyAlignment="1" applyProtection="1">
      <alignment horizontal="center" vertical="top" wrapText="1"/>
    </xf>
    <xf numFmtId="0" fontId="3" fillId="0" borderId="7" xfId="0" applyFont="1" applyFill="1" applyBorder="1" applyAlignment="1" applyProtection="1">
      <alignment vertical="top" wrapText="1"/>
    </xf>
    <xf numFmtId="165" fontId="11" fillId="0" borderId="7" xfId="0" applyNumberFormat="1" applyFont="1" applyFill="1" applyBorder="1" applyAlignment="1" applyProtection="1">
      <alignment vertical="top" wrapText="1"/>
    </xf>
    <xf numFmtId="0" fontId="1" fillId="0" borderId="0" xfId="0" applyFont="1" applyFill="1" applyBorder="1" applyProtection="1"/>
    <xf numFmtId="0" fontId="1" fillId="0" borderId="20" xfId="0" applyFont="1" applyFill="1" applyBorder="1" applyAlignment="1" applyProtection="1"/>
    <xf numFmtId="0" fontId="2" fillId="0" borderId="0" xfId="0" applyFont="1" applyFill="1" applyBorder="1" applyAlignment="1" applyProtection="1"/>
    <xf numFmtId="0" fontId="1" fillId="0" borderId="0" xfId="0" applyFont="1" applyFill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0" fontId="1" fillId="0" borderId="3" xfId="0" applyFont="1" applyFill="1" applyBorder="1" applyAlignment="1" applyProtection="1">
      <alignment horizontal="right" textRotation="90" wrapText="1"/>
    </xf>
    <xf numFmtId="0" fontId="1" fillId="3" borderId="3" xfId="0" applyFont="1" applyFill="1" applyBorder="1" applyAlignment="1" applyProtection="1">
      <alignment horizontal="right" textRotation="90"/>
    </xf>
    <xf numFmtId="0" fontId="1" fillId="0" borderId="3" xfId="0" applyFont="1" applyBorder="1" applyAlignment="1" applyProtection="1">
      <alignment horizontal="right" textRotation="90" wrapText="1"/>
    </xf>
    <xf numFmtId="0" fontId="1" fillId="3" borderId="3" xfId="0" applyFont="1" applyFill="1" applyBorder="1" applyAlignment="1" applyProtection="1">
      <alignment textRotation="90" wrapText="1"/>
    </xf>
    <xf numFmtId="49" fontId="3" fillId="0" borderId="10" xfId="0" applyNumberFormat="1" applyFont="1" applyFill="1" applyBorder="1" applyAlignment="1" applyProtection="1">
      <alignment vertical="top" wrapText="1"/>
    </xf>
    <xf numFmtId="49" fontId="2" fillId="0" borderId="11" xfId="0" applyNumberFormat="1" applyFont="1" applyFill="1" applyBorder="1" applyAlignment="1" applyProtection="1">
      <alignment horizontal="right" vertical="top" wrapText="1"/>
    </xf>
    <xf numFmtId="0" fontId="2" fillId="0" borderId="11" xfId="0" applyFont="1" applyFill="1" applyBorder="1" applyAlignment="1" applyProtection="1">
      <alignment vertical="top" wrapText="1"/>
    </xf>
    <xf numFmtId="2" fontId="11" fillId="0" borderId="11" xfId="0" applyNumberFormat="1" applyFont="1" applyFill="1" applyBorder="1" applyAlignment="1" applyProtection="1">
      <alignment vertical="top" wrapText="1"/>
    </xf>
    <xf numFmtId="0" fontId="1" fillId="0" borderId="46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</xf>
    <xf numFmtId="0" fontId="1" fillId="0" borderId="47" xfId="0" applyFont="1" applyBorder="1" applyAlignment="1" applyProtection="1">
      <alignment horizontal="center"/>
    </xf>
    <xf numFmtId="0" fontId="1" fillId="0" borderId="48" xfId="0" applyFont="1" applyBorder="1" applyAlignment="1" applyProtection="1">
      <alignment horizontal="center"/>
    </xf>
    <xf numFmtId="0" fontId="1" fillId="0" borderId="49" xfId="0" applyFont="1" applyBorder="1" applyAlignment="1" applyProtection="1">
      <alignment horizontal="center"/>
    </xf>
    <xf numFmtId="0" fontId="1" fillId="0" borderId="5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right"/>
    </xf>
    <xf numFmtId="0" fontId="9" fillId="0" borderId="20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</xf>
    <xf numFmtId="0" fontId="1" fillId="0" borderId="44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center" vertical="top" wrapText="1"/>
    </xf>
    <xf numFmtId="0" fontId="1" fillId="0" borderId="43" xfId="0" applyFont="1" applyBorder="1" applyAlignment="1" applyProtection="1">
      <alignment horizontal="center" vertical="top" wrapText="1"/>
    </xf>
    <xf numFmtId="0" fontId="1" fillId="0" borderId="45" xfId="0" applyFont="1" applyBorder="1" applyAlignment="1" applyProtection="1">
      <alignment horizontal="center" vertical="top" wrapText="1"/>
    </xf>
    <xf numFmtId="0" fontId="1" fillId="0" borderId="55" xfId="0" applyFont="1" applyBorder="1" applyAlignment="1" applyProtection="1">
      <alignment horizontal="center" vertical="top" wrapText="1"/>
    </xf>
    <xf numFmtId="0" fontId="1" fillId="0" borderId="20" xfId="0" applyFont="1" applyBorder="1" applyAlignment="1" applyProtection="1">
      <alignment horizontal="center" vertical="top" wrapText="1"/>
    </xf>
    <xf numFmtId="0" fontId="18" fillId="0" borderId="20" xfId="0" applyFont="1" applyBorder="1" applyAlignment="1" applyProtection="1">
      <alignment horizontal="center"/>
    </xf>
    <xf numFmtId="0" fontId="6" fillId="0" borderId="20" xfId="0" applyFont="1" applyBorder="1" applyAlignment="1" applyProtection="1">
      <alignment horizontal="left"/>
    </xf>
    <xf numFmtId="0" fontId="1" fillId="0" borderId="0" xfId="0" applyFont="1" applyAlignment="1" applyProtection="1">
      <alignment horizontal="right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left"/>
    </xf>
    <xf numFmtId="0" fontId="6" fillId="0" borderId="20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17" fillId="0" borderId="0" xfId="0" applyFont="1" applyAlignment="1" applyProtection="1">
      <alignment horizontal="center"/>
    </xf>
    <xf numFmtId="0" fontId="1" fillId="0" borderId="51" xfId="0" applyFont="1" applyBorder="1" applyAlignment="1" applyProtection="1">
      <alignment horizontal="center"/>
    </xf>
    <xf numFmtId="49" fontId="1" fillId="0" borderId="52" xfId="0" applyNumberFormat="1" applyFont="1" applyBorder="1" applyAlignment="1" applyProtection="1">
      <alignment horizontal="center"/>
    </xf>
    <xf numFmtId="49" fontId="1" fillId="0" borderId="53" xfId="0" applyNumberFormat="1" applyFont="1" applyBorder="1" applyAlignment="1" applyProtection="1">
      <alignment horizontal="center"/>
    </xf>
    <xf numFmtId="49" fontId="1" fillId="0" borderId="54" xfId="0" applyNumberFormat="1" applyFont="1" applyBorder="1" applyAlignment="1" applyProtection="1">
      <alignment horizontal="center"/>
    </xf>
    <xf numFmtId="0" fontId="7" fillId="0" borderId="11" xfId="0" applyFont="1" applyBorder="1" applyAlignment="1" applyProtection="1">
      <alignment vertical="top" wrapText="1"/>
    </xf>
    <xf numFmtId="0" fontId="7" fillId="0" borderId="31" xfId="0" applyFont="1" applyBorder="1" applyAlignment="1" applyProtection="1">
      <alignment horizontal="right" vertical="top" wrapText="1"/>
    </xf>
    <xf numFmtId="0" fontId="7" fillId="0" borderId="39" xfId="0" applyFont="1" applyBorder="1" applyAlignment="1" applyProtection="1">
      <alignment horizontal="right" vertical="top" wrapText="1"/>
    </xf>
    <xf numFmtId="0" fontId="7" fillId="0" borderId="25" xfId="0" applyFont="1" applyBorder="1" applyAlignment="1" applyProtection="1">
      <alignment horizontal="right" vertical="top" wrapText="1"/>
    </xf>
    <xf numFmtId="0" fontId="2" fillId="0" borderId="11" xfId="0" applyFont="1" applyBorder="1" applyAlignment="1" applyProtection="1">
      <alignment horizontal="center" vertical="top" wrapText="1"/>
    </xf>
    <xf numFmtId="0" fontId="4" fillId="0" borderId="2" xfId="0" applyFont="1" applyBorder="1" applyAlignment="1" applyProtection="1">
      <alignment horizontal="center" vertical="top" wrapText="1"/>
    </xf>
    <xf numFmtId="0" fontId="4" fillId="0" borderId="40" xfId="0" applyFont="1" applyBorder="1" applyAlignment="1" applyProtection="1">
      <alignment horizontal="center" vertical="top" wrapText="1"/>
    </xf>
    <xf numFmtId="0" fontId="13" fillId="0" borderId="3" xfId="0" applyFont="1" applyBorder="1" applyAlignment="1" applyProtection="1">
      <alignment horizontal="center" vertical="top" wrapText="1"/>
    </xf>
    <xf numFmtId="0" fontId="1" fillId="0" borderId="11" xfId="0" applyFont="1" applyBorder="1" applyAlignment="1" applyProtection="1">
      <alignment vertical="top" wrapText="1"/>
    </xf>
    <xf numFmtId="0" fontId="8" fillId="0" borderId="31" xfId="0" applyFont="1" applyBorder="1" applyAlignment="1" applyProtection="1">
      <alignment horizontal="center" vertical="top" wrapText="1"/>
    </xf>
    <xf numFmtId="0" fontId="8" fillId="0" borderId="39" xfId="0" applyFont="1" applyBorder="1" applyAlignment="1" applyProtection="1">
      <alignment horizontal="center" vertical="top" wrapText="1"/>
    </xf>
    <xf numFmtId="0" fontId="8" fillId="0" borderId="25" xfId="0" applyFont="1" applyBorder="1" applyAlignment="1" applyProtection="1">
      <alignment horizontal="center" vertical="top" wrapText="1"/>
    </xf>
    <xf numFmtId="0" fontId="1" fillId="0" borderId="3" xfId="0" applyFont="1" applyBorder="1" applyAlignment="1" applyProtection="1">
      <alignment horizontal="center" vertical="top" wrapText="1"/>
    </xf>
    <xf numFmtId="0" fontId="1" fillId="0" borderId="11" xfId="0" applyFont="1" applyBorder="1" applyAlignment="1" applyProtection="1">
      <alignment horizontal="center" vertical="top" wrapText="1"/>
    </xf>
    <xf numFmtId="0" fontId="7" fillId="0" borderId="11" xfId="0" applyFont="1" applyBorder="1" applyAlignment="1" applyProtection="1">
      <alignment horizontal="center" vertical="top" wrapText="1"/>
    </xf>
    <xf numFmtId="0" fontId="7" fillId="0" borderId="0" xfId="0" applyFont="1" applyAlignment="1" applyProtection="1">
      <alignment horizontal="right" vertical="top" wrapText="1"/>
    </xf>
    <xf numFmtId="2" fontId="5" fillId="0" borderId="13" xfId="0" applyNumberFormat="1" applyFont="1" applyFill="1" applyBorder="1" applyAlignment="1" applyProtection="1">
      <alignment horizontal="center"/>
    </xf>
    <xf numFmtId="167" fontId="5" fillId="0" borderId="13" xfId="0" applyNumberFormat="1" applyFont="1" applyFill="1" applyBorder="1" applyAlignment="1" applyProtection="1">
      <alignment horizontal="center"/>
    </xf>
    <xf numFmtId="49" fontId="2" fillId="0" borderId="13" xfId="0" applyNumberFormat="1" applyFont="1" applyFill="1" applyBorder="1" applyAlignment="1" applyProtection="1">
      <alignment horizontal="center"/>
    </xf>
    <xf numFmtId="164" fontId="16" fillId="0" borderId="29" xfId="0" applyNumberFormat="1" applyFont="1" applyFill="1" applyBorder="1" applyAlignment="1" applyProtection="1">
      <alignment horizontal="center"/>
    </xf>
    <xf numFmtId="164" fontId="16" fillId="0" borderId="30" xfId="0" applyNumberFormat="1" applyFont="1" applyFill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 vertical="top" wrapText="1"/>
    </xf>
    <xf numFmtId="0" fontId="9" fillId="0" borderId="10" xfId="0" applyFont="1" applyFill="1" applyBorder="1" applyAlignment="1" applyProtection="1">
      <alignment horizontal="left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0" fontId="9" fillId="0" borderId="12" xfId="0" applyFont="1" applyFill="1" applyBorder="1" applyAlignment="1" applyProtection="1">
      <alignment horizontal="left" vertical="center" wrapText="1"/>
    </xf>
    <xf numFmtId="0" fontId="10" fillId="0" borderId="23" xfId="0" applyFont="1" applyFill="1" applyBorder="1" applyAlignment="1" applyProtection="1">
      <alignment horizontal="center"/>
    </xf>
    <xf numFmtId="2" fontId="15" fillId="0" borderId="13" xfId="0" applyNumberFormat="1" applyFont="1" applyFill="1" applyBorder="1" applyAlignment="1" applyProtection="1">
      <alignment horizontal="center"/>
    </xf>
    <xf numFmtId="0" fontId="9" fillId="0" borderId="6" xfId="0" applyFont="1" applyBorder="1" applyAlignment="1" applyProtection="1">
      <alignment horizontal="left" vertical="center" wrapText="1"/>
    </xf>
    <xf numFmtId="0" fontId="9" fillId="0" borderId="7" xfId="0" applyFont="1" applyBorder="1" applyAlignment="1" applyProtection="1">
      <alignment horizontal="left" vertical="center" wrapText="1"/>
    </xf>
    <xf numFmtId="0" fontId="9" fillId="0" borderId="8" xfId="0" applyFont="1" applyBorder="1" applyAlignment="1" applyProtection="1">
      <alignment horizontal="left" vertical="center" wrapText="1"/>
    </xf>
    <xf numFmtId="2" fontId="10" fillId="0" borderId="23" xfId="0" applyNumberFormat="1" applyFont="1" applyFill="1" applyBorder="1" applyAlignment="1" applyProtection="1">
      <alignment horizontal="center"/>
    </xf>
    <xf numFmtId="2" fontId="9" fillId="0" borderId="10" xfId="0" applyNumberFormat="1" applyFont="1" applyFill="1" applyBorder="1" applyAlignment="1" applyProtection="1">
      <alignment horizontal="left" vertical="center" wrapText="1"/>
    </xf>
    <xf numFmtId="2" fontId="9" fillId="0" borderId="11" xfId="0" applyNumberFormat="1" applyFont="1" applyFill="1" applyBorder="1" applyAlignment="1" applyProtection="1">
      <alignment horizontal="left" vertical="center" wrapText="1"/>
    </xf>
    <xf numFmtId="2" fontId="9" fillId="0" borderId="12" xfId="0" applyNumberFormat="1" applyFont="1" applyFill="1" applyBorder="1" applyAlignment="1" applyProtection="1">
      <alignment horizontal="left"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4" fillId="0" borderId="27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10" fillId="0" borderId="36" xfId="0" applyFont="1" applyBorder="1" applyAlignment="1" applyProtection="1">
      <alignment horizontal="center" vertical="center" wrapText="1"/>
    </xf>
    <xf numFmtId="0" fontId="10" fillId="0" borderId="37" xfId="0" applyFont="1" applyBorder="1" applyAlignment="1" applyProtection="1">
      <alignment horizontal="center" vertical="center" wrapText="1"/>
    </xf>
    <xf numFmtId="0" fontId="10" fillId="0" borderId="38" xfId="0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center" vertical="top" wrapText="1"/>
    </xf>
    <xf numFmtId="0" fontId="13" fillId="0" borderId="40" xfId="0" applyFont="1" applyBorder="1" applyAlignment="1" applyProtection="1">
      <alignment horizontal="center" vertical="top" wrapText="1"/>
    </xf>
    <xf numFmtId="0" fontId="13" fillId="0" borderId="41" xfId="0" applyFont="1" applyBorder="1" applyAlignment="1" applyProtection="1">
      <alignment horizontal="center" vertical="top" wrapText="1"/>
    </xf>
    <xf numFmtId="0" fontId="7" fillId="0" borderId="2" xfId="0" applyFont="1" applyBorder="1" applyAlignment="1" applyProtection="1">
      <alignment horizontal="center" vertical="top" wrapText="1"/>
    </xf>
    <xf numFmtId="0" fontId="7" fillId="0" borderId="40" xfId="0" applyFont="1" applyBorder="1" applyAlignment="1" applyProtection="1">
      <alignment horizontal="center" vertical="top" wrapText="1"/>
    </xf>
    <xf numFmtId="0" fontId="7" fillId="0" borderId="41" xfId="0" applyFont="1" applyBorder="1" applyAlignment="1" applyProtection="1">
      <alignment horizontal="center" vertical="top" wrapText="1"/>
    </xf>
    <xf numFmtId="0" fontId="4" fillId="0" borderId="41" xfId="0" applyFont="1" applyBorder="1" applyAlignment="1" applyProtection="1">
      <alignment horizontal="center" vertical="top" wrapText="1"/>
    </xf>
    <xf numFmtId="0" fontId="14" fillId="0" borderId="2" xfId="0" applyFont="1" applyBorder="1" applyAlignment="1" applyProtection="1">
      <alignment horizontal="center" vertical="top" wrapText="1"/>
    </xf>
    <xf numFmtId="0" fontId="14" fillId="0" borderId="41" xfId="0" applyFont="1" applyBorder="1" applyAlignment="1" applyProtection="1">
      <alignment horizontal="center" vertical="top" wrapText="1"/>
    </xf>
    <xf numFmtId="0" fontId="9" fillId="0" borderId="3" xfId="0" applyFont="1" applyBorder="1" applyAlignment="1" applyProtection="1">
      <alignment horizontal="center" vertical="center" textRotation="90" wrapText="1"/>
    </xf>
    <xf numFmtId="167" fontId="15" fillId="0" borderId="13" xfId="0" applyNumberFormat="1" applyFont="1" applyFill="1" applyBorder="1" applyAlignment="1" applyProtection="1">
      <alignment horizontal="center"/>
    </xf>
    <xf numFmtId="1" fontId="5" fillId="0" borderId="13" xfId="0" applyNumberFormat="1" applyFont="1" applyFill="1" applyBorder="1" applyAlignment="1" applyProtection="1">
      <alignment horizontal="center"/>
    </xf>
    <xf numFmtId="164" fontId="16" fillId="0" borderId="28" xfId="0" applyNumberFormat="1" applyFont="1" applyFill="1" applyBorder="1" applyAlignment="1" applyProtection="1">
      <alignment horizontal="center"/>
    </xf>
    <xf numFmtId="2" fontId="5" fillId="0" borderId="17" xfId="0" applyNumberFormat="1" applyFont="1" applyFill="1" applyBorder="1" applyAlignment="1" applyProtection="1">
      <alignment horizontal="center"/>
    </xf>
    <xf numFmtId="49" fontId="2" fillId="0" borderId="17" xfId="0" applyNumberFormat="1" applyFont="1" applyFill="1" applyBorder="1" applyAlignment="1" applyProtection="1">
      <alignment horizontal="center"/>
    </xf>
    <xf numFmtId="1" fontId="15" fillId="0" borderId="13" xfId="0" applyNumberFormat="1" applyFont="1" applyFill="1" applyBorder="1" applyAlignment="1" applyProtection="1">
      <alignment horizontal="center"/>
    </xf>
    <xf numFmtId="0" fontId="9" fillId="0" borderId="31" xfId="0" applyFont="1" applyFill="1" applyBorder="1" applyAlignment="1" applyProtection="1">
      <alignment horizontal="left" vertical="center" wrapText="1"/>
    </xf>
    <xf numFmtId="0" fontId="10" fillId="0" borderId="13" xfId="0" applyFont="1" applyFill="1" applyBorder="1" applyAlignment="1" applyProtection="1">
      <alignment horizontal="center"/>
    </xf>
    <xf numFmtId="2" fontId="10" fillId="0" borderId="13" xfId="0" applyNumberFormat="1" applyFont="1" applyFill="1" applyBorder="1" applyAlignment="1" applyProtection="1">
      <alignment horizontal="center"/>
    </xf>
    <xf numFmtId="0" fontId="9" fillId="0" borderId="32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</xf>
    <xf numFmtId="0" fontId="9" fillId="0" borderId="33" xfId="0" applyFont="1" applyBorder="1" applyAlignment="1" applyProtection="1">
      <alignment horizontal="left" vertical="center" wrapText="1"/>
    </xf>
    <xf numFmtId="0" fontId="9" fillId="0" borderId="34" xfId="0" applyFont="1" applyBorder="1" applyAlignment="1" applyProtection="1">
      <alignment horizontal="left" vertical="center" wrapText="1"/>
    </xf>
    <xf numFmtId="0" fontId="9" fillId="0" borderId="20" xfId="0" applyFont="1" applyBorder="1" applyAlignment="1" applyProtection="1">
      <alignment horizontal="left" vertical="center" wrapText="1"/>
    </xf>
    <xf numFmtId="0" fontId="9" fillId="0" borderId="35" xfId="0" applyFont="1" applyBorder="1" applyAlignment="1" applyProtection="1">
      <alignment horizontal="left" vertical="center" wrapText="1"/>
    </xf>
    <xf numFmtId="0" fontId="10" fillId="0" borderId="17" xfId="0" applyFont="1" applyFill="1" applyBorder="1" applyAlignment="1" applyProtection="1">
      <alignment horizontal="center"/>
    </xf>
    <xf numFmtId="49" fontId="15" fillId="3" borderId="33" xfId="0" applyNumberFormat="1" applyFont="1" applyFill="1" applyBorder="1" applyAlignment="1" applyProtection="1">
      <alignment horizontal="center"/>
    </xf>
    <xf numFmtId="49" fontId="15" fillId="3" borderId="35" xfId="0" applyNumberFormat="1" applyFont="1" applyFill="1" applyBorder="1" applyAlignment="1" applyProtection="1">
      <alignment horizontal="center"/>
    </xf>
    <xf numFmtId="2" fontId="5" fillId="3" borderId="33" xfId="0" applyNumberFormat="1" applyFont="1" applyFill="1" applyBorder="1" applyAlignment="1" applyProtection="1">
      <alignment horizontal="center"/>
    </xf>
    <xf numFmtId="2" fontId="5" fillId="3" borderId="35" xfId="0" applyNumberFormat="1" applyFont="1" applyFill="1" applyBorder="1" applyAlignment="1" applyProtection="1">
      <alignment horizontal="center"/>
    </xf>
    <xf numFmtId="2" fontId="15" fillId="3" borderId="24" xfId="0" applyNumberFormat="1" applyFont="1" applyFill="1" applyBorder="1" applyAlignment="1" applyProtection="1">
      <alignment horizontal="center"/>
    </xf>
    <xf numFmtId="2" fontId="15" fillId="3" borderId="13" xfId="0" applyNumberFormat="1" applyFont="1" applyFill="1" applyBorder="1" applyAlignment="1" applyProtection="1">
      <alignment horizontal="center"/>
    </xf>
    <xf numFmtId="2" fontId="5" fillId="3" borderId="19" xfId="0" applyNumberFormat="1" applyFont="1" applyFill="1" applyBorder="1" applyAlignment="1" applyProtection="1">
      <alignment horizontal="center"/>
    </xf>
    <xf numFmtId="0" fontId="5" fillId="0" borderId="26" xfId="0" applyFont="1" applyBorder="1" applyAlignment="1" applyProtection="1">
      <alignment horizontal="center" wrapText="1"/>
    </xf>
    <xf numFmtId="0" fontId="5" fillId="0" borderId="27" xfId="0" applyFont="1" applyBorder="1" applyAlignment="1" applyProtection="1">
      <alignment horizontal="center" wrapText="1"/>
    </xf>
    <xf numFmtId="0" fontId="5" fillId="0" borderId="4" xfId="0" applyFont="1" applyBorder="1" applyAlignment="1" applyProtection="1">
      <alignment horizontal="center" wrapText="1"/>
    </xf>
    <xf numFmtId="0" fontId="5" fillId="0" borderId="18" xfId="0" applyFont="1" applyBorder="1" applyAlignment="1" applyProtection="1">
      <alignment horizontal="center" wrapText="1"/>
    </xf>
    <xf numFmtId="0" fontId="5" fillId="0" borderId="0" xfId="0" applyFont="1" applyBorder="1" applyAlignment="1" applyProtection="1">
      <alignment horizontal="center" wrapText="1"/>
    </xf>
    <xf numFmtId="0" fontId="5" fillId="0" borderId="19" xfId="0" applyFont="1" applyBorder="1" applyAlignment="1" applyProtection="1">
      <alignment horizontal="center" wrapText="1"/>
    </xf>
    <xf numFmtId="0" fontId="5" fillId="0" borderId="36" xfId="0" applyFont="1" applyBorder="1" applyAlignment="1" applyProtection="1">
      <alignment horizontal="center" wrapText="1"/>
    </xf>
    <xf numFmtId="0" fontId="5" fillId="0" borderId="37" xfId="0" applyFont="1" applyBorder="1" applyAlignment="1" applyProtection="1">
      <alignment horizontal="center" wrapText="1"/>
    </xf>
    <xf numFmtId="0" fontId="5" fillId="0" borderId="38" xfId="0" applyFont="1" applyBorder="1" applyAlignment="1" applyProtection="1">
      <alignment horizontal="center" wrapText="1"/>
    </xf>
    <xf numFmtId="0" fontId="4" fillId="0" borderId="27" xfId="0" applyFont="1" applyBorder="1" applyAlignment="1" applyProtection="1">
      <alignment horizontal="center" vertical="top" wrapText="1"/>
    </xf>
    <xf numFmtId="0" fontId="4" fillId="0" borderId="3" xfId="0" applyFont="1" applyBorder="1" applyAlignment="1" applyProtection="1">
      <alignment horizontal="center" vertical="top" wrapText="1"/>
    </xf>
    <xf numFmtId="0" fontId="1" fillId="0" borderId="52" xfId="0" applyFont="1" applyBorder="1" applyAlignment="1" applyProtection="1">
      <alignment horizontal="center" vertical="top" wrapText="1"/>
    </xf>
    <xf numFmtId="0" fontId="1" fillId="0" borderId="53" xfId="0" applyFont="1" applyBorder="1" applyAlignment="1" applyProtection="1">
      <alignment horizontal="center" vertical="top" wrapText="1"/>
    </xf>
    <xf numFmtId="0" fontId="1" fillId="0" borderId="54" xfId="0" applyFont="1" applyBorder="1" applyAlignment="1" applyProtection="1">
      <alignment horizontal="center" vertical="top" wrapText="1"/>
    </xf>
    <xf numFmtId="0" fontId="1" fillId="0" borderId="46" xfId="0" applyFont="1" applyBorder="1" applyAlignment="1" applyProtection="1">
      <alignment horizontal="center" vertical="top" wrapText="1"/>
    </xf>
    <xf numFmtId="0" fontId="1" fillId="0" borderId="47" xfId="0" applyFont="1" applyBorder="1" applyAlignment="1" applyProtection="1">
      <alignment horizontal="center" vertical="top" wrapText="1"/>
    </xf>
    <xf numFmtId="0" fontId="1" fillId="0" borderId="57" xfId="0" applyFont="1" applyBorder="1" applyAlignment="1" applyProtection="1">
      <alignment horizontal="center" vertical="top" wrapText="1"/>
    </xf>
    <xf numFmtId="0" fontId="1" fillId="0" borderId="51" xfId="0" applyFont="1" applyBorder="1" applyAlignment="1" applyProtection="1">
      <alignment horizontal="center" vertical="top" wrapText="1"/>
    </xf>
    <xf numFmtId="0" fontId="1" fillId="0" borderId="58" xfId="0" applyFont="1" applyBorder="1" applyAlignment="1" applyProtection="1">
      <alignment horizontal="center" vertical="top" wrapText="1"/>
    </xf>
    <xf numFmtId="0" fontId="5" fillId="0" borderId="2" xfId="0" applyFont="1" applyBorder="1" applyAlignment="1" applyProtection="1">
      <alignment horizontal="center" vertical="top" wrapText="1"/>
    </xf>
    <xf numFmtId="0" fontId="5" fillId="0" borderId="40" xfId="0" applyFont="1" applyBorder="1" applyAlignment="1" applyProtection="1">
      <alignment horizontal="center" vertical="top" wrapText="1"/>
    </xf>
    <xf numFmtId="0" fontId="5" fillId="0" borderId="41" xfId="0" applyFont="1" applyBorder="1" applyAlignment="1" applyProtection="1">
      <alignment horizontal="center" vertical="top" wrapText="1"/>
    </xf>
    <xf numFmtId="0" fontId="1" fillId="0" borderId="59" xfId="0" applyFont="1" applyBorder="1" applyAlignment="1" applyProtection="1">
      <alignment horizontal="center" vertical="top" wrapText="1"/>
    </xf>
    <xf numFmtId="0" fontId="1" fillId="0" borderId="60" xfId="0" applyFont="1" applyBorder="1" applyAlignment="1" applyProtection="1">
      <alignment horizontal="center" vertical="top" wrapText="1"/>
    </xf>
    <xf numFmtId="0" fontId="1" fillId="0" borderId="27" xfId="0" applyFont="1" applyBorder="1" applyAlignment="1" applyProtection="1">
      <alignment horizontal="center" vertical="center" textRotation="90" wrapText="1"/>
    </xf>
    <xf numFmtId="0" fontId="1" fillId="0" borderId="0" xfId="0" applyFont="1" applyBorder="1" applyAlignment="1" applyProtection="1">
      <alignment horizontal="center" vertical="center" textRotation="90" wrapText="1"/>
    </xf>
    <xf numFmtId="0" fontId="9" fillId="0" borderId="26" xfId="0" applyFont="1" applyBorder="1" applyAlignment="1" applyProtection="1">
      <alignment horizontal="left" vertical="center" wrapText="1"/>
    </xf>
    <xf numFmtId="0" fontId="9" fillId="0" borderId="27" xfId="0" applyFont="1" applyBorder="1" applyAlignment="1" applyProtection="1">
      <alignment horizontal="left" vertical="center" wrapText="1"/>
    </xf>
    <xf numFmtId="0" fontId="9" fillId="0" borderId="4" xfId="0" applyFont="1" applyBorder="1" applyAlignment="1" applyProtection="1">
      <alignment horizontal="left" vertical="center" wrapText="1"/>
    </xf>
    <xf numFmtId="49" fontId="15" fillId="3" borderId="19" xfId="0" applyNumberFormat="1" applyFont="1" applyFill="1" applyBorder="1" applyAlignment="1" applyProtection="1">
      <alignment horizontal="center"/>
    </xf>
    <xf numFmtId="2" fontId="15" fillId="3" borderId="9" xfId="0" applyNumberFormat="1" applyFont="1" applyFill="1" applyBorder="1" applyAlignment="1" applyProtection="1">
      <alignment horizontal="center"/>
    </xf>
    <xf numFmtId="0" fontId="9" fillId="0" borderId="32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0" fontId="9" fillId="0" borderId="33" xfId="0" applyFont="1" applyFill="1" applyBorder="1" applyAlignment="1" applyProtection="1">
      <alignment horizontal="left" vertical="center" wrapText="1"/>
    </xf>
    <xf numFmtId="0" fontId="9" fillId="0" borderId="34" xfId="0" applyFont="1" applyFill="1" applyBorder="1" applyAlignment="1" applyProtection="1">
      <alignment horizontal="left" vertical="center" wrapText="1"/>
    </xf>
    <xf numFmtId="0" fontId="9" fillId="0" borderId="20" xfId="0" applyFont="1" applyFill="1" applyBorder="1" applyAlignment="1" applyProtection="1">
      <alignment horizontal="left" vertical="center" wrapText="1"/>
    </xf>
    <xf numFmtId="0" fontId="9" fillId="0" borderId="35" xfId="0" applyFont="1" applyFill="1" applyBorder="1" applyAlignment="1" applyProtection="1">
      <alignment horizontal="left" vertical="center" wrapText="1"/>
    </xf>
    <xf numFmtId="2" fontId="15" fillId="3" borderId="22" xfId="0" applyNumberFormat="1" applyFont="1" applyFill="1" applyBorder="1" applyAlignment="1" applyProtection="1">
      <alignment horizontal="center"/>
    </xf>
    <xf numFmtId="0" fontId="1" fillId="0" borderId="32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33" xfId="0" applyFont="1" applyFill="1" applyBorder="1" applyAlignment="1" applyProtection="1">
      <alignment horizontal="left" vertical="center" wrapText="1"/>
    </xf>
    <xf numFmtId="0" fontId="1" fillId="0" borderId="34" xfId="0" applyFont="1" applyFill="1" applyBorder="1" applyAlignment="1" applyProtection="1">
      <alignment horizontal="left" vertical="center" wrapText="1"/>
    </xf>
    <xf numFmtId="0" fontId="1" fillId="0" borderId="20" xfId="0" applyFont="1" applyFill="1" applyBorder="1" applyAlignment="1" applyProtection="1">
      <alignment horizontal="left" vertical="center" wrapText="1"/>
    </xf>
    <xf numFmtId="0" fontId="1" fillId="0" borderId="35" xfId="0" applyFont="1" applyFill="1" applyBorder="1" applyAlignment="1" applyProtection="1">
      <alignment horizontal="left" vertical="center" wrapText="1"/>
    </xf>
    <xf numFmtId="167" fontId="15" fillId="3" borderId="24" xfId="0" applyNumberFormat="1" applyFont="1" applyFill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1" fontId="15" fillId="3" borderId="24" xfId="0" applyNumberFormat="1" applyFont="1" applyFill="1" applyBorder="1" applyAlignment="1" applyProtection="1">
      <alignment horizontal="center"/>
    </xf>
    <xf numFmtId="1" fontId="15" fillId="3" borderId="56" xfId="0" applyNumberFormat="1" applyFont="1" applyFill="1" applyBorder="1" applyAlignment="1" applyProtection="1">
      <alignment horizontal="center"/>
    </xf>
    <xf numFmtId="167" fontId="15" fillId="3" borderId="13" xfId="0" applyNumberFormat="1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1" fontId="15" fillId="3" borderId="13" xfId="0" applyNumberFormat="1" applyFont="1" applyFill="1" applyBorder="1" applyAlignment="1" applyProtection="1">
      <alignment horizontal="center"/>
    </xf>
    <xf numFmtId="1" fontId="15" fillId="3" borderId="17" xfId="0" applyNumberFormat="1" applyFont="1" applyFill="1" applyBorder="1" applyAlignment="1" applyProtection="1">
      <alignment horizontal="center"/>
    </xf>
    <xf numFmtId="0" fontId="1" fillId="0" borderId="0" xfId="0" applyFont="1" applyBorder="1" applyAlignment="1" applyProtection="1"/>
    <xf numFmtId="0" fontId="1" fillId="0" borderId="0" xfId="0" applyFont="1" applyBorder="1" applyProtection="1"/>
    <xf numFmtId="0" fontId="10" fillId="0" borderId="32" xfId="0" applyFont="1" applyFill="1" applyBorder="1" applyAlignment="1" applyProtection="1">
      <alignment horizontal="center" vertical="top" wrapText="1"/>
    </xf>
    <xf numFmtId="0" fontId="10" fillId="0" borderId="34" xfId="0" applyFont="1" applyFill="1" applyBorder="1" applyAlignment="1" applyProtection="1">
      <alignment horizontal="center" vertical="top" wrapText="1"/>
    </xf>
    <xf numFmtId="0" fontId="1" fillId="0" borderId="20" xfId="0" applyFont="1" applyBorder="1" applyAlignment="1" applyProtection="1"/>
    <xf numFmtId="0" fontId="9" fillId="0" borderId="36" xfId="0" applyFont="1" applyFill="1" applyBorder="1" applyAlignment="1" applyProtection="1">
      <alignment horizontal="left" vertical="center" wrapText="1"/>
    </xf>
    <xf numFmtId="0" fontId="9" fillId="0" borderId="37" xfId="0" applyFont="1" applyFill="1" applyBorder="1" applyAlignment="1" applyProtection="1">
      <alignment horizontal="left" vertical="center" wrapText="1"/>
    </xf>
    <xf numFmtId="0" fontId="9" fillId="0" borderId="38" xfId="0" applyFont="1" applyFill="1" applyBorder="1" applyAlignment="1" applyProtection="1">
      <alignment horizontal="left" vertical="center" wrapText="1"/>
    </xf>
    <xf numFmtId="0" fontId="10" fillId="0" borderId="36" xfId="0" applyFont="1" applyFill="1" applyBorder="1" applyAlignment="1" applyProtection="1">
      <alignment horizontal="center" vertical="top" wrapText="1"/>
    </xf>
    <xf numFmtId="167" fontId="5" fillId="3" borderId="24" xfId="0" applyNumberFormat="1" applyFont="1" applyFill="1" applyBorder="1" applyAlignment="1" applyProtection="1">
      <alignment horizontal="center"/>
    </xf>
    <xf numFmtId="49" fontId="15" fillId="3" borderId="24" xfId="0" applyNumberFormat="1" applyFont="1" applyFill="1" applyBorder="1" applyAlignment="1" applyProtection="1">
      <alignment horizontal="center"/>
    </xf>
    <xf numFmtId="1" fontId="5" fillId="3" borderId="24" xfId="0" applyNumberFormat="1" applyFont="1" applyFill="1" applyBorder="1" applyAlignment="1" applyProtection="1">
      <alignment horizontal="center"/>
    </xf>
    <xf numFmtId="1" fontId="5" fillId="3" borderId="56" xfId="0" applyNumberFormat="1" applyFont="1" applyFill="1" applyBorder="1" applyAlignment="1" applyProtection="1">
      <alignment horizontal="center"/>
    </xf>
    <xf numFmtId="167" fontId="5" fillId="3" borderId="33" xfId="0" applyNumberFormat="1" applyFont="1" applyFill="1" applyBorder="1" applyAlignment="1" applyProtection="1">
      <alignment horizontal="center"/>
    </xf>
    <xf numFmtId="167" fontId="5" fillId="3" borderId="35" xfId="0" applyNumberFormat="1" applyFont="1" applyFill="1" applyBorder="1" applyAlignment="1" applyProtection="1">
      <alignment horizontal="center"/>
    </xf>
    <xf numFmtId="0" fontId="11" fillId="3" borderId="3" xfId="0" applyFont="1" applyFill="1" applyBorder="1" applyAlignment="1" applyProtection="1">
      <alignment horizontal="right" textRotation="90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H71"/>
  <sheetViews>
    <sheetView showZeros="0" tabSelected="1" view="pageBreakPreview" topLeftCell="K1" zoomScaleNormal="62" zoomScaleSheetLayoutView="100" workbookViewId="0">
      <selection activeCell="Q27" sqref="Q27"/>
    </sheetView>
  </sheetViews>
  <sheetFormatPr defaultColWidth="3.28515625" defaultRowHeight="15"/>
  <cols>
    <col min="1" max="2" width="3.5703125" style="1" customWidth="1"/>
    <col min="3" max="3" width="4" style="1" customWidth="1"/>
    <col min="4" max="4" width="3.7109375" style="1" customWidth="1"/>
    <col min="5" max="5" width="5.85546875" style="1" customWidth="1"/>
    <col min="6" max="6" width="3" style="1" customWidth="1"/>
    <col min="7" max="21" width="5" style="1" customWidth="1"/>
    <col min="22" max="23" width="5" style="190" customWidth="1"/>
    <col min="24" max="28" width="5" style="1" customWidth="1"/>
    <col min="29" max="29" width="5" style="190" customWidth="1"/>
    <col min="30" max="30" width="5.140625" style="190" customWidth="1"/>
    <col min="31" max="46" width="5" style="1" customWidth="1"/>
    <col min="47" max="47" width="5.42578125" style="1" customWidth="1"/>
    <col min="48" max="48" width="4.85546875" style="1" customWidth="1"/>
    <col min="49" max="49" width="4.140625" style="1" customWidth="1"/>
    <col min="50" max="50" width="6" style="1" customWidth="1"/>
    <col min="51" max="51" width="6.28515625" style="2" customWidth="1"/>
    <col min="52" max="16384" width="3.28515625" style="1"/>
  </cols>
  <sheetData>
    <row r="1" spans="1:48" ht="24" customHeight="1">
      <c r="A1" s="228" t="s">
        <v>0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</row>
    <row r="2" spans="1:48" ht="12.75" customHeight="1">
      <c r="A2" s="229" t="s">
        <v>1</v>
      </c>
      <c r="B2" s="229"/>
      <c r="C2" s="229"/>
      <c r="D2" s="229"/>
      <c r="E2" s="229"/>
      <c r="F2" s="229"/>
      <c r="G2" s="232"/>
      <c r="H2" s="232"/>
      <c r="I2" s="232"/>
      <c r="J2" s="232"/>
      <c r="K2" s="232"/>
      <c r="M2" s="230"/>
      <c r="N2" s="230"/>
      <c r="O2" s="230"/>
      <c r="P2" s="230"/>
      <c r="Q2" s="230"/>
      <c r="R2" s="230"/>
      <c r="S2" s="230"/>
      <c r="U2" s="233" t="s">
        <v>85</v>
      </c>
      <c r="V2" s="233"/>
      <c r="W2" s="233"/>
      <c r="X2" s="233"/>
      <c r="Y2" s="233"/>
      <c r="Z2" s="233"/>
      <c r="AA2" s="233"/>
      <c r="AB2" s="233"/>
      <c r="AC2" s="233"/>
      <c r="AD2" s="233"/>
      <c r="AE2" s="233"/>
      <c r="AF2" s="233"/>
      <c r="AG2" s="233"/>
      <c r="AH2" s="233"/>
      <c r="AI2" s="233"/>
      <c r="AJ2" s="233"/>
      <c r="AK2" s="233"/>
      <c r="AL2" s="233"/>
      <c r="AM2" s="233"/>
      <c r="AN2" s="233"/>
      <c r="AO2" s="233"/>
      <c r="AP2" s="233"/>
      <c r="AQ2" s="233"/>
      <c r="AR2" s="233"/>
      <c r="AS2" s="233"/>
      <c r="AT2" s="233"/>
      <c r="AU2" s="233"/>
      <c r="AV2" s="233"/>
    </row>
    <row r="3" spans="1:48" ht="9.75" customHeight="1">
      <c r="A3" s="1" t="s">
        <v>2</v>
      </c>
      <c r="C3" s="1" t="s">
        <v>2</v>
      </c>
      <c r="E3" s="1" t="s">
        <v>2</v>
      </c>
      <c r="F3" s="1" t="s">
        <v>2</v>
      </c>
      <c r="G3" s="231" t="s">
        <v>3</v>
      </c>
      <c r="H3" s="231"/>
      <c r="I3" s="231"/>
      <c r="J3" s="231"/>
      <c r="K3" s="231"/>
      <c r="M3" s="231" t="s">
        <v>4</v>
      </c>
      <c r="N3" s="231"/>
      <c r="O3" s="231"/>
      <c r="P3" s="231"/>
      <c r="Q3" s="231"/>
      <c r="R3" s="231"/>
      <c r="S3" s="231"/>
    </row>
    <row r="4" spans="1:48" ht="11.25" customHeight="1" thickBot="1">
      <c r="A4" s="1" t="s">
        <v>2</v>
      </c>
      <c r="B4" s="1" t="s">
        <v>2</v>
      </c>
      <c r="C4" s="1" t="s">
        <v>2</v>
      </c>
      <c r="D4" s="1" t="s">
        <v>2</v>
      </c>
      <c r="E4" s="1" t="s">
        <v>2</v>
      </c>
      <c r="F4" s="1" t="s">
        <v>2</v>
      </c>
      <c r="G4" s="1" t="s">
        <v>2</v>
      </c>
      <c r="H4" s="1" t="s">
        <v>2</v>
      </c>
      <c r="I4" s="1" t="s">
        <v>2</v>
      </c>
      <c r="AS4" s="234" t="s">
        <v>5</v>
      </c>
      <c r="AT4" s="234"/>
      <c r="AU4" s="234"/>
      <c r="AV4" s="234"/>
    </row>
    <row r="5" spans="1:48" ht="11.25" customHeight="1">
      <c r="A5" s="229"/>
      <c r="B5" s="229"/>
      <c r="C5" s="229"/>
      <c r="D5" s="229"/>
      <c r="E5" s="229"/>
      <c r="F5" s="229"/>
      <c r="G5" s="1" t="s">
        <v>2</v>
      </c>
      <c r="I5" s="1" t="s">
        <v>2</v>
      </c>
      <c r="AL5" s="227" t="s">
        <v>6</v>
      </c>
      <c r="AM5" s="227"/>
      <c r="AN5" s="227"/>
      <c r="AO5" s="227"/>
      <c r="AP5" s="82"/>
      <c r="AQ5" s="82"/>
      <c r="AS5" s="235" t="s">
        <v>60</v>
      </c>
      <c r="AT5" s="236"/>
      <c r="AU5" s="236"/>
      <c r="AV5" s="237"/>
    </row>
    <row r="6" spans="1:48" ht="15" customHeight="1">
      <c r="A6" s="1" t="s">
        <v>2</v>
      </c>
      <c r="B6" s="1" t="s">
        <v>2</v>
      </c>
      <c r="C6" s="1" t="s">
        <v>2</v>
      </c>
      <c r="D6" s="1" t="s">
        <v>2</v>
      </c>
      <c r="E6" s="1" t="s">
        <v>2</v>
      </c>
      <c r="F6" s="1" t="s">
        <v>2</v>
      </c>
      <c r="G6" s="1" t="s">
        <v>2</v>
      </c>
      <c r="J6" s="1" t="s">
        <v>2</v>
      </c>
      <c r="AD6" s="198" t="s">
        <v>55</v>
      </c>
      <c r="AE6" s="225"/>
      <c r="AF6" s="225"/>
      <c r="AG6" s="225"/>
      <c r="AH6" s="225"/>
      <c r="AI6" s="1">
        <v>20</v>
      </c>
      <c r="AJ6" s="83">
        <v>23</v>
      </c>
      <c r="AK6" s="82" t="s">
        <v>54</v>
      </c>
      <c r="AL6" s="227" t="s">
        <v>7</v>
      </c>
      <c r="AM6" s="227"/>
      <c r="AN6" s="227"/>
      <c r="AO6" s="227"/>
      <c r="AP6" s="82"/>
      <c r="AQ6" s="82"/>
      <c r="AS6" s="208"/>
      <c r="AT6" s="209"/>
      <c r="AU6" s="209"/>
      <c r="AV6" s="210"/>
    </row>
    <row r="7" spans="1:48" ht="6.75" customHeight="1">
      <c r="AS7" s="208"/>
      <c r="AT7" s="209"/>
      <c r="AU7" s="209"/>
      <c r="AV7" s="210"/>
    </row>
    <row r="8" spans="1:48" ht="14.25" customHeight="1">
      <c r="A8" s="217" t="s">
        <v>61</v>
      </c>
      <c r="B8" s="218"/>
      <c r="C8" s="218"/>
      <c r="D8" s="218"/>
      <c r="E8" s="218"/>
      <c r="F8" s="217" t="s">
        <v>8</v>
      </c>
      <c r="G8" s="218"/>
      <c r="H8" s="221"/>
      <c r="I8" s="217" t="s">
        <v>62</v>
      </c>
      <c r="J8" s="218"/>
      <c r="K8" s="218"/>
      <c r="L8" s="218"/>
      <c r="M8" s="221"/>
      <c r="N8" s="217" t="s">
        <v>63</v>
      </c>
      <c r="O8" s="218"/>
      <c r="P8" s="218"/>
      <c r="Q8" s="221"/>
      <c r="R8" s="217" t="s">
        <v>59</v>
      </c>
      <c r="S8" s="218"/>
      <c r="T8" s="221"/>
      <c r="U8" s="217" t="s">
        <v>58</v>
      </c>
      <c r="V8" s="218"/>
      <c r="W8" s="221"/>
      <c r="X8" s="84"/>
      <c r="Y8" s="84"/>
      <c r="Z8" s="84"/>
      <c r="AA8" s="84"/>
      <c r="AB8" s="84"/>
      <c r="AD8" s="214" t="s">
        <v>56</v>
      </c>
      <c r="AE8" s="214"/>
      <c r="AF8" s="214"/>
      <c r="AG8" s="226" t="s">
        <v>79</v>
      </c>
      <c r="AH8" s="226"/>
      <c r="AI8" s="226"/>
      <c r="AJ8" s="226"/>
      <c r="AK8" s="226"/>
      <c r="AL8" s="226"/>
      <c r="AM8" s="226"/>
      <c r="AN8" s="215" t="s">
        <v>9</v>
      </c>
      <c r="AO8" s="215"/>
      <c r="AP8" s="82"/>
      <c r="AQ8" s="82"/>
      <c r="AS8" s="208"/>
      <c r="AT8" s="209"/>
      <c r="AU8" s="209"/>
      <c r="AV8" s="210"/>
    </row>
    <row r="9" spans="1:48" ht="11.25" customHeight="1">
      <c r="A9" s="223"/>
      <c r="B9" s="224"/>
      <c r="C9" s="224"/>
      <c r="D9" s="224"/>
      <c r="E9" s="224"/>
      <c r="F9" s="219"/>
      <c r="G9" s="220"/>
      <c r="H9" s="222"/>
      <c r="I9" s="219"/>
      <c r="J9" s="220"/>
      <c r="K9" s="220"/>
      <c r="L9" s="220"/>
      <c r="M9" s="222"/>
      <c r="N9" s="219"/>
      <c r="O9" s="220"/>
      <c r="P9" s="220"/>
      <c r="Q9" s="222"/>
      <c r="R9" s="219"/>
      <c r="S9" s="220"/>
      <c r="T9" s="222"/>
      <c r="U9" s="219"/>
      <c r="V9" s="220"/>
      <c r="W9" s="222"/>
      <c r="X9" s="84"/>
      <c r="Y9" s="84"/>
      <c r="Z9" s="84"/>
      <c r="AA9" s="84"/>
      <c r="AB9" s="84"/>
      <c r="AS9" s="208"/>
      <c r="AT9" s="209"/>
      <c r="AU9" s="209"/>
      <c r="AV9" s="210"/>
    </row>
    <row r="10" spans="1:48" ht="11.25" customHeight="1">
      <c r="A10" s="217" t="s">
        <v>10</v>
      </c>
      <c r="B10" s="218"/>
      <c r="C10" s="221"/>
      <c r="D10" s="217" t="s">
        <v>11</v>
      </c>
      <c r="E10" s="218"/>
      <c r="F10" s="219"/>
      <c r="G10" s="220"/>
      <c r="H10" s="222"/>
      <c r="I10" s="219"/>
      <c r="J10" s="220"/>
      <c r="K10" s="220"/>
      <c r="L10" s="220"/>
      <c r="M10" s="222"/>
      <c r="N10" s="219"/>
      <c r="O10" s="220"/>
      <c r="P10" s="220"/>
      <c r="Q10" s="222"/>
      <c r="R10" s="219"/>
      <c r="S10" s="220"/>
      <c r="T10" s="222"/>
      <c r="U10" s="219"/>
      <c r="V10" s="220"/>
      <c r="W10" s="222"/>
      <c r="X10" s="84"/>
      <c r="Y10" s="84"/>
      <c r="Z10" s="84"/>
      <c r="AA10" s="84"/>
      <c r="AB10" s="84"/>
      <c r="AD10" s="214" t="s">
        <v>89</v>
      </c>
      <c r="AE10" s="214"/>
      <c r="AF10" s="214"/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S10" s="208"/>
      <c r="AT10" s="209"/>
      <c r="AU10" s="209"/>
      <c r="AV10" s="210"/>
    </row>
    <row r="11" spans="1:48" ht="11.25" customHeight="1">
      <c r="A11" s="219"/>
      <c r="B11" s="220"/>
      <c r="C11" s="222"/>
      <c r="D11" s="219"/>
      <c r="E11" s="220"/>
      <c r="F11" s="219"/>
      <c r="G11" s="220"/>
      <c r="H11" s="222"/>
      <c r="I11" s="219"/>
      <c r="J11" s="220"/>
      <c r="K11" s="220"/>
      <c r="L11" s="220"/>
      <c r="M11" s="222"/>
      <c r="N11" s="219"/>
      <c r="O11" s="220"/>
      <c r="P11" s="220"/>
      <c r="Q11" s="222"/>
      <c r="R11" s="219"/>
      <c r="S11" s="220"/>
      <c r="T11" s="222"/>
      <c r="U11" s="219"/>
      <c r="V11" s="220"/>
      <c r="W11" s="222"/>
      <c r="X11" s="84"/>
      <c r="Y11" s="84"/>
      <c r="Z11" s="84"/>
      <c r="AA11" s="84"/>
      <c r="AB11" s="84"/>
      <c r="AD11" s="199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208"/>
      <c r="AT11" s="209"/>
      <c r="AU11" s="209"/>
      <c r="AV11" s="210"/>
    </row>
    <row r="12" spans="1:48" ht="12" customHeight="1" thickBot="1">
      <c r="A12" s="219"/>
      <c r="B12" s="220"/>
      <c r="C12" s="222"/>
      <c r="D12" s="219"/>
      <c r="E12" s="220"/>
      <c r="F12" s="219"/>
      <c r="G12" s="220"/>
      <c r="H12" s="222"/>
      <c r="I12" s="219"/>
      <c r="J12" s="220"/>
      <c r="K12" s="220"/>
      <c r="L12" s="220"/>
      <c r="M12" s="222"/>
      <c r="N12" s="219"/>
      <c r="O12" s="220"/>
      <c r="P12" s="220"/>
      <c r="Q12" s="222"/>
      <c r="R12" s="219"/>
      <c r="S12" s="220"/>
      <c r="T12" s="222"/>
      <c r="U12" s="219"/>
      <c r="V12" s="220"/>
      <c r="W12" s="222"/>
      <c r="X12" s="84"/>
      <c r="Y12" s="84"/>
      <c r="Z12" s="84"/>
      <c r="AA12" s="84"/>
      <c r="AB12" s="84"/>
      <c r="AD12" s="214" t="s">
        <v>57</v>
      </c>
      <c r="AE12" s="214"/>
      <c r="AF12" s="214"/>
      <c r="AG12" s="214"/>
      <c r="AH12" s="214"/>
      <c r="AI12" s="214"/>
      <c r="AJ12" s="214"/>
      <c r="AK12" s="214"/>
      <c r="AL12" s="216"/>
      <c r="AM12" s="216"/>
      <c r="AN12" s="216"/>
      <c r="AO12" s="216"/>
      <c r="AP12" s="85"/>
      <c r="AQ12" s="85"/>
      <c r="AS12" s="211"/>
      <c r="AT12" s="212"/>
      <c r="AU12" s="212"/>
      <c r="AV12" s="213"/>
    </row>
    <row r="13" spans="1:48" ht="9.75" customHeight="1">
      <c r="A13" s="242">
        <v>1</v>
      </c>
      <c r="B13" s="242"/>
      <c r="C13" s="242"/>
      <c r="D13" s="242">
        <v>2</v>
      </c>
      <c r="E13" s="242"/>
      <c r="F13" s="242">
        <v>3</v>
      </c>
      <c r="G13" s="242"/>
      <c r="H13" s="242"/>
      <c r="I13" s="242">
        <v>4</v>
      </c>
      <c r="J13" s="242"/>
      <c r="K13" s="242"/>
      <c r="L13" s="242"/>
      <c r="M13" s="242"/>
      <c r="N13" s="242">
        <v>5</v>
      </c>
      <c r="O13" s="242"/>
      <c r="P13" s="242"/>
      <c r="Q13" s="242"/>
      <c r="R13" s="242">
        <v>6</v>
      </c>
      <c r="S13" s="242"/>
      <c r="T13" s="242"/>
      <c r="U13" s="242">
        <v>7</v>
      </c>
      <c r="V13" s="242"/>
      <c r="W13" s="242"/>
      <c r="X13" s="86"/>
      <c r="Y13" s="86"/>
      <c r="Z13" s="86"/>
      <c r="AA13" s="86"/>
      <c r="AB13" s="86"/>
      <c r="AL13" s="8"/>
      <c r="AM13" s="8"/>
      <c r="AN13" s="8"/>
      <c r="AO13" s="8"/>
      <c r="AP13" s="8"/>
      <c r="AQ13" s="8"/>
    </row>
    <row r="14" spans="1:48" ht="15.75" customHeight="1">
      <c r="A14" s="238" t="s">
        <v>2</v>
      </c>
      <c r="B14" s="238"/>
      <c r="C14" s="238"/>
      <c r="D14" s="238" t="s">
        <v>2</v>
      </c>
      <c r="E14" s="238"/>
      <c r="F14" s="238" t="s">
        <v>2</v>
      </c>
      <c r="G14" s="238"/>
      <c r="H14" s="238"/>
      <c r="I14" s="239" t="s">
        <v>90</v>
      </c>
      <c r="J14" s="240"/>
      <c r="K14" s="240"/>
      <c r="L14" s="240"/>
      <c r="M14" s="241"/>
      <c r="N14" s="247"/>
      <c r="O14" s="248"/>
      <c r="P14" s="248"/>
      <c r="Q14" s="249"/>
      <c r="R14" s="246"/>
      <c r="S14" s="246"/>
      <c r="T14" s="246"/>
      <c r="U14" s="246"/>
      <c r="V14" s="246"/>
      <c r="W14" s="246"/>
      <c r="X14" s="87"/>
      <c r="Y14" s="87"/>
      <c r="Z14" s="87"/>
      <c r="AA14" s="87"/>
      <c r="AB14" s="87"/>
    </row>
    <row r="15" spans="1:48" ht="15.75" customHeight="1">
      <c r="A15" s="238" t="s">
        <v>2</v>
      </c>
      <c r="B15" s="238"/>
      <c r="C15" s="238"/>
      <c r="D15" s="238" t="s">
        <v>2</v>
      </c>
      <c r="E15" s="238"/>
      <c r="F15" s="238" t="s">
        <v>2</v>
      </c>
      <c r="G15" s="238"/>
      <c r="H15" s="238"/>
      <c r="I15" s="239" t="s">
        <v>91</v>
      </c>
      <c r="J15" s="240"/>
      <c r="K15" s="240"/>
      <c r="L15" s="240"/>
      <c r="M15" s="241"/>
      <c r="N15" s="247"/>
      <c r="O15" s="248"/>
      <c r="P15" s="248"/>
      <c r="Q15" s="249"/>
      <c r="R15" s="246"/>
      <c r="S15" s="246"/>
      <c r="T15" s="246"/>
      <c r="U15" s="246"/>
      <c r="V15" s="246"/>
      <c r="W15" s="246"/>
      <c r="X15" s="87"/>
      <c r="Y15" s="87"/>
      <c r="Z15" s="87"/>
      <c r="AA15" s="87"/>
      <c r="AB15" s="87"/>
    </row>
    <row r="16" spans="1:48" ht="15.75" customHeight="1">
      <c r="A16" s="253" t="s">
        <v>12</v>
      </c>
      <c r="B16" s="253"/>
      <c r="C16" s="253"/>
      <c r="D16" s="253"/>
      <c r="E16" s="253"/>
      <c r="F16" s="253"/>
      <c r="G16" s="253"/>
      <c r="H16" s="253"/>
      <c r="I16" s="253"/>
      <c r="J16" s="253"/>
      <c r="K16" s="253"/>
      <c r="L16" s="253"/>
      <c r="M16" s="253"/>
      <c r="N16" s="252">
        <f>N14+N15</f>
        <v>0</v>
      </c>
      <c r="O16" s="252"/>
      <c r="P16" s="252"/>
      <c r="Q16" s="252"/>
      <c r="R16" s="251"/>
      <c r="S16" s="251"/>
      <c r="T16" s="251"/>
      <c r="U16" s="251"/>
      <c r="V16" s="251"/>
      <c r="W16" s="251"/>
      <c r="X16" s="84"/>
      <c r="Y16" s="84"/>
      <c r="Z16" s="84"/>
      <c r="AA16" s="84"/>
      <c r="AB16" s="84"/>
    </row>
    <row r="17" spans="1:60" ht="5.25" customHeight="1" thickBot="1"/>
    <row r="18" spans="1:60" ht="18" customHeight="1" thickTop="1" thickBot="1">
      <c r="A18" s="250" t="s">
        <v>13</v>
      </c>
      <c r="B18" s="250"/>
      <c r="C18" s="250"/>
      <c r="D18" s="250"/>
      <c r="E18" s="250"/>
      <c r="F18" s="287" t="s">
        <v>14</v>
      </c>
      <c r="G18" s="245" t="s">
        <v>15</v>
      </c>
      <c r="H18" s="245"/>
      <c r="I18" s="245"/>
      <c r="J18" s="245"/>
      <c r="K18" s="245"/>
      <c r="L18" s="245"/>
      <c r="M18" s="245"/>
      <c r="N18" s="245"/>
      <c r="O18" s="245"/>
      <c r="P18" s="245"/>
      <c r="Q18" s="245"/>
      <c r="R18" s="245"/>
      <c r="S18" s="245"/>
      <c r="T18" s="245"/>
      <c r="U18" s="245"/>
      <c r="V18" s="245"/>
      <c r="W18" s="245"/>
      <c r="X18" s="245"/>
      <c r="Y18" s="245"/>
      <c r="Z18" s="245"/>
      <c r="AA18" s="245"/>
      <c r="AB18" s="245"/>
      <c r="AC18" s="245"/>
      <c r="AD18" s="245"/>
      <c r="AE18" s="245"/>
      <c r="AF18" s="245"/>
      <c r="AG18" s="245"/>
      <c r="AH18" s="245"/>
      <c r="AI18" s="245"/>
      <c r="AJ18" s="245"/>
      <c r="AK18" s="245"/>
      <c r="AL18" s="245"/>
      <c r="AM18" s="245"/>
      <c r="AN18" s="245"/>
      <c r="AO18" s="245"/>
      <c r="AP18" s="245"/>
      <c r="AQ18" s="245"/>
      <c r="AR18" s="245"/>
      <c r="AS18" s="245"/>
      <c r="AT18" s="245"/>
      <c r="AU18" s="272" t="s">
        <v>16</v>
      </c>
      <c r="AV18" s="273"/>
      <c r="AW18" s="273"/>
      <c r="AX18" s="273"/>
      <c r="AY18" s="274"/>
    </row>
    <row r="19" spans="1:60" ht="17.25" customHeight="1" thickTop="1" thickBot="1">
      <c r="A19" s="250" t="s">
        <v>17</v>
      </c>
      <c r="B19" s="250"/>
      <c r="C19" s="250"/>
      <c r="D19" s="250"/>
      <c r="E19" s="250"/>
      <c r="F19" s="287"/>
      <c r="G19" s="278" t="s">
        <v>18</v>
      </c>
      <c r="H19" s="279"/>
      <c r="I19" s="279"/>
      <c r="J19" s="279"/>
      <c r="K19" s="279"/>
      <c r="L19" s="279"/>
      <c r="M19" s="279"/>
      <c r="N19" s="279"/>
      <c r="O19" s="279"/>
      <c r="P19" s="279"/>
      <c r="Q19" s="279"/>
      <c r="R19" s="279"/>
      <c r="S19" s="285" t="s">
        <v>75</v>
      </c>
      <c r="T19" s="286"/>
      <c r="U19" s="278" t="s">
        <v>19</v>
      </c>
      <c r="V19" s="279"/>
      <c r="W19" s="279"/>
      <c r="X19" s="279"/>
      <c r="Y19" s="279"/>
      <c r="Z19" s="279"/>
      <c r="AA19" s="279"/>
      <c r="AB19" s="279"/>
      <c r="AC19" s="279"/>
      <c r="AD19" s="279"/>
      <c r="AE19" s="279"/>
      <c r="AF19" s="279"/>
      <c r="AG19" s="279"/>
      <c r="AH19" s="280"/>
      <c r="AI19" s="281" t="s">
        <v>20</v>
      </c>
      <c r="AJ19" s="282"/>
      <c r="AK19" s="282"/>
      <c r="AL19" s="283"/>
      <c r="AM19" s="281" t="s">
        <v>21</v>
      </c>
      <c r="AN19" s="282"/>
      <c r="AO19" s="282"/>
      <c r="AP19" s="282"/>
      <c r="AQ19" s="282"/>
      <c r="AR19" s="282"/>
      <c r="AS19" s="282"/>
      <c r="AT19" s="283"/>
      <c r="AU19" s="275"/>
      <c r="AV19" s="276"/>
      <c r="AW19" s="276"/>
      <c r="AX19" s="276"/>
      <c r="AY19" s="277"/>
    </row>
    <row r="20" spans="1:60" ht="14.25" customHeight="1" thickTop="1" thickBot="1">
      <c r="A20" s="250"/>
      <c r="B20" s="250"/>
      <c r="C20" s="250"/>
      <c r="D20" s="250"/>
      <c r="E20" s="250"/>
      <c r="F20" s="287"/>
      <c r="G20" s="243" t="s">
        <v>70</v>
      </c>
      <c r="H20" s="244"/>
      <c r="I20" s="244"/>
      <c r="J20" s="244"/>
      <c r="K20" s="244"/>
      <c r="L20" s="244"/>
      <c r="M20" s="243" t="s">
        <v>71</v>
      </c>
      <c r="N20" s="244"/>
      <c r="O20" s="244"/>
      <c r="P20" s="244"/>
      <c r="Q20" s="244"/>
      <c r="R20" s="284"/>
      <c r="S20" s="13" t="s">
        <v>70</v>
      </c>
      <c r="T20" s="14" t="s">
        <v>71</v>
      </c>
      <c r="U20" s="243" t="s">
        <v>70</v>
      </c>
      <c r="V20" s="244"/>
      <c r="W20" s="244"/>
      <c r="X20" s="244"/>
      <c r="Y20" s="244"/>
      <c r="Z20" s="244"/>
      <c r="AA20" s="244"/>
      <c r="AB20" s="243" t="s">
        <v>71</v>
      </c>
      <c r="AC20" s="244"/>
      <c r="AD20" s="244"/>
      <c r="AE20" s="244"/>
      <c r="AF20" s="244"/>
      <c r="AG20" s="244"/>
      <c r="AH20" s="284"/>
      <c r="AI20" s="243" t="s">
        <v>70</v>
      </c>
      <c r="AJ20" s="284"/>
      <c r="AK20" s="243" t="s">
        <v>71</v>
      </c>
      <c r="AL20" s="284"/>
      <c r="AM20" s="243" t="s">
        <v>70</v>
      </c>
      <c r="AN20" s="244"/>
      <c r="AO20" s="244"/>
      <c r="AP20" s="284"/>
      <c r="AQ20" s="243" t="s">
        <v>71</v>
      </c>
      <c r="AR20" s="244"/>
      <c r="AS20" s="244"/>
      <c r="AT20" s="284"/>
      <c r="AU20" s="88"/>
      <c r="AV20" s="88"/>
      <c r="AW20" s="88"/>
      <c r="AX20" s="88"/>
      <c r="AY20" s="88"/>
    </row>
    <row r="21" spans="1:60" ht="93" customHeight="1" thickTop="1" thickBot="1">
      <c r="A21" s="250"/>
      <c r="B21" s="250"/>
      <c r="C21" s="250"/>
      <c r="D21" s="250"/>
      <c r="E21" s="250"/>
      <c r="F21" s="287"/>
      <c r="G21" s="15" t="s">
        <v>170</v>
      </c>
      <c r="H21" s="379" t="s">
        <v>163</v>
      </c>
      <c r="I21" s="15" t="s">
        <v>172</v>
      </c>
      <c r="J21" s="15" t="s">
        <v>173</v>
      </c>
      <c r="K21" s="15"/>
      <c r="L21" s="15"/>
      <c r="M21" s="15" t="s">
        <v>170</v>
      </c>
      <c r="N21" s="379" t="s">
        <v>163</v>
      </c>
      <c r="O21" s="15" t="s">
        <v>172</v>
      </c>
      <c r="P21" s="15" t="s">
        <v>173</v>
      </c>
      <c r="Q21" s="15"/>
      <c r="R21" s="15"/>
      <c r="S21" s="15" t="s">
        <v>164</v>
      </c>
      <c r="T21" s="15" t="s">
        <v>164</v>
      </c>
      <c r="U21" s="15" t="s">
        <v>175</v>
      </c>
      <c r="V21" s="200" t="s">
        <v>176</v>
      </c>
      <c r="W21" s="200" t="s">
        <v>177</v>
      </c>
      <c r="X21" s="15" t="s">
        <v>181</v>
      </c>
      <c r="Y21" s="15" t="s">
        <v>183</v>
      </c>
      <c r="Z21" s="15" t="s">
        <v>165</v>
      </c>
      <c r="AA21" s="15" t="s">
        <v>166</v>
      </c>
      <c r="AB21" s="15" t="s">
        <v>175</v>
      </c>
      <c r="AC21" s="200" t="s">
        <v>176</v>
      </c>
      <c r="AD21" s="191" t="s">
        <v>178</v>
      </c>
      <c r="AE21" s="15" t="s">
        <v>182</v>
      </c>
      <c r="AF21" s="15" t="s">
        <v>183</v>
      </c>
      <c r="AG21" s="15" t="s">
        <v>165</v>
      </c>
      <c r="AH21" s="15" t="s">
        <v>166</v>
      </c>
      <c r="AI21" s="201" t="s">
        <v>186</v>
      </c>
      <c r="AJ21" s="15" t="s">
        <v>187</v>
      </c>
      <c r="AK21" s="201" t="s">
        <v>186</v>
      </c>
      <c r="AL21" s="15" t="s">
        <v>187</v>
      </c>
      <c r="AM21" s="202" t="s">
        <v>190</v>
      </c>
      <c r="AN21" s="203" t="s">
        <v>191</v>
      </c>
      <c r="AO21" s="15" t="s">
        <v>193</v>
      </c>
      <c r="AP21" s="15" t="s">
        <v>169</v>
      </c>
      <c r="AQ21" s="202" t="s">
        <v>190</v>
      </c>
      <c r="AR21" s="203" t="s">
        <v>191</v>
      </c>
      <c r="AS21" s="15" t="s">
        <v>193</v>
      </c>
      <c r="AT21" s="15" t="s">
        <v>169</v>
      </c>
      <c r="AU21" s="17" t="s">
        <v>70</v>
      </c>
      <c r="AV21" s="17" t="s">
        <v>71</v>
      </c>
      <c r="AW21" s="89" t="s">
        <v>80</v>
      </c>
      <c r="AX21" s="17" t="s">
        <v>77</v>
      </c>
      <c r="AY21" s="17" t="s">
        <v>64</v>
      </c>
      <c r="AZ21" s="87" t="s">
        <v>2</v>
      </c>
      <c r="BA21" s="87" t="s">
        <v>2</v>
      </c>
      <c r="BB21" s="87" t="s">
        <v>2</v>
      </c>
      <c r="BC21" s="84"/>
      <c r="BD21" s="84"/>
      <c r="BE21" s="84"/>
      <c r="BF21" s="84"/>
      <c r="BG21" s="84"/>
      <c r="BH21" s="84"/>
    </row>
    <row r="22" spans="1:60" ht="13.5" customHeight="1" thickTop="1" thickBot="1">
      <c r="A22" s="259">
        <v>1</v>
      </c>
      <c r="B22" s="259"/>
      <c r="C22" s="259"/>
      <c r="D22" s="259"/>
      <c r="E22" s="259"/>
      <c r="F22" s="19">
        <v>2</v>
      </c>
      <c r="G22" s="20">
        <v>3</v>
      </c>
      <c r="H22" s="20">
        <v>4</v>
      </c>
      <c r="I22" s="20">
        <v>5</v>
      </c>
      <c r="J22" s="20">
        <v>6</v>
      </c>
      <c r="K22" s="20">
        <v>7</v>
      </c>
      <c r="L22" s="20">
        <v>8</v>
      </c>
      <c r="M22" s="21">
        <v>9</v>
      </c>
      <c r="N22" s="22">
        <v>10</v>
      </c>
      <c r="O22" s="22">
        <v>11</v>
      </c>
      <c r="P22" s="22">
        <v>12</v>
      </c>
      <c r="Q22" s="22">
        <v>13</v>
      </c>
      <c r="R22" s="22">
        <v>14</v>
      </c>
      <c r="S22" s="22">
        <v>15</v>
      </c>
      <c r="T22" s="22">
        <v>16</v>
      </c>
      <c r="U22" s="22">
        <v>17</v>
      </c>
      <c r="V22" s="192">
        <v>18</v>
      </c>
      <c r="W22" s="192">
        <v>19</v>
      </c>
      <c r="X22" s="22">
        <v>20</v>
      </c>
      <c r="Y22" s="22">
        <v>21</v>
      </c>
      <c r="Z22" s="22">
        <v>22</v>
      </c>
      <c r="AA22" s="22">
        <v>23</v>
      </c>
      <c r="AB22" s="22">
        <v>24</v>
      </c>
      <c r="AC22" s="192">
        <v>25</v>
      </c>
      <c r="AD22" s="192">
        <v>26</v>
      </c>
      <c r="AE22" s="22">
        <v>27</v>
      </c>
      <c r="AF22" s="22">
        <v>28</v>
      </c>
      <c r="AG22" s="22">
        <v>29</v>
      </c>
      <c r="AH22" s="22">
        <v>30</v>
      </c>
      <c r="AI22" s="22">
        <v>31</v>
      </c>
      <c r="AJ22" s="22">
        <v>32</v>
      </c>
      <c r="AK22" s="22">
        <v>33</v>
      </c>
      <c r="AL22" s="22">
        <v>34</v>
      </c>
      <c r="AM22" s="22">
        <v>35</v>
      </c>
      <c r="AN22" s="22">
        <v>36</v>
      </c>
      <c r="AO22" s="22">
        <v>37</v>
      </c>
      <c r="AP22" s="22">
        <v>38</v>
      </c>
      <c r="AQ22" s="22">
        <v>39</v>
      </c>
      <c r="AR22" s="22">
        <v>40</v>
      </c>
      <c r="AS22" s="22">
        <v>41</v>
      </c>
      <c r="AT22" s="22">
        <v>42</v>
      </c>
      <c r="AU22" s="22">
        <v>43</v>
      </c>
      <c r="AV22" s="22">
        <v>44</v>
      </c>
      <c r="AW22" s="22">
        <v>45</v>
      </c>
      <c r="AX22" s="22">
        <v>46</v>
      </c>
      <c r="AY22" s="22">
        <v>47</v>
      </c>
    </row>
    <row r="23" spans="1:60" s="102" customFormat="1" ht="14.25" customHeight="1" thickTop="1">
      <c r="A23" s="265" t="s">
        <v>22</v>
      </c>
      <c r="B23" s="266"/>
      <c r="C23" s="266"/>
      <c r="D23" s="266"/>
      <c r="E23" s="267"/>
      <c r="F23" s="90"/>
      <c r="G23" s="91">
        <f>N14</f>
        <v>0</v>
      </c>
      <c r="H23" s="92">
        <f>N14</f>
        <v>0</v>
      </c>
      <c r="I23" s="92">
        <f>N14</f>
        <v>0</v>
      </c>
      <c r="J23" s="92">
        <f>N14</f>
        <v>0</v>
      </c>
      <c r="K23" s="92">
        <f>N14</f>
        <v>0</v>
      </c>
      <c r="L23" s="93">
        <f>N14</f>
        <v>0</v>
      </c>
      <c r="M23" s="91">
        <f>N15</f>
        <v>0</v>
      </c>
      <c r="N23" s="94">
        <f>N15</f>
        <v>0</v>
      </c>
      <c r="O23" s="94">
        <f>N15</f>
        <v>0</v>
      </c>
      <c r="P23" s="94">
        <f>N15</f>
        <v>0</v>
      </c>
      <c r="Q23" s="94">
        <f>N15</f>
        <v>0</v>
      </c>
      <c r="R23" s="95">
        <f>N15</f>
        <v>0</v>
      </c>
      <c r="S23" s="96">
        <f>N14</f>
        <v>0</v>
      </c>
      <c r="T23" s="97">
        <f>N15</f>
        <v>0</v>
      </c>
      <c r="U23" s="98">
        <f>N14</f>
        <v>0</v>
      </c>
      <c r="V23" s="193">
        <f>N14</f>
        <v>0</v>
      </c>
      <c r="W23" s="193">
        <f>N14</f>
        <v>0</v>
      </c>
      <c r="X23" s="92">
        <f>N14</f>
        <v>0</v>
      </c>
      <c r="Y23" s="92">
        <f>N14</f>
        <v>0</v>
      </c>
      <c r="Z23" s="92">
        <f>N14</f>
        <v>0</v>
      </c>
      <c r="AA23" s="93">
        <f>N14</f>
        <v>0</v>
      </c>
      <c r="AB23" s="98">
        <f>N15</f>
        <v>0</v>
      </c>
      <c r="AC23" s="193">
        <f>N15</f>
        <v>0</v>
      </c>
      <c r="AD23" s="193">
        <f>N15</f>
        <v>0</v>
      </c>
      <c r="AE23" s="92">
        <f>N15</f>
        <v>0</v>
      </c>
      <c r="AF23" s="92">
        <f>N15</f>
        <v>0</v>
      </c>
      <c r="AG23" s="92">
        <f>N15</f>
        <v>0</v>
      </c>
      <c r="AH23" s="93">
        <f>N15</f>
        <v>0</v>
      </c>
      <c r="AI23" s="98">
        <f>N14</f>
        <v>0</v>
      </c>
      <c r="AJ23" s="93">
        <f>N14</f>
        <v>0</v>
      </c>
      <c r="AK23" s="98">
        <f>N15</f>
        <v>0</v>
      </c>
      <c r="AL23" s="93">
        <f>N15</f>
        <v>0</v>
      </c>
      <c r="AM23" s="98">
        <f>N14</f>
        <v>0</v>
      </c>
      <c r="AN23" s="92">
        <f>N14</f>
        <v>0</v>
      </c>
      <c r="AO23" s="92">
        <f>N14</f>
        <v>0</v>
      </c>
      <c r="AP23" s="93">
        <f>N14</f>
        <v>0</v>
      </c>
      <c r="AQ23" s="98">
        <f>N15</f>
        <v>0</v>
      </c>
      <c r="AR23" s="92">
        <f>N15</f>
        <v>0</v>
      </c>
      <c r="AS23" s="92">
        <f>N15</f>
        <v>0</v>
      </c>
      <c r="AT23" s="93">
        <f>N15</f>
        <v>0</v>
      </c>
      <c r="AU23" s="97"/>
      <c r="AV23" s="97"/>
      <c r="AW23" s="99"/>
      <c r="AX23" s="100"/>
      <c r="AY23" s="101"/>
    </row>
    <row r="24" spans="1:60" s="102" customFormat="1" ht="15" customHeight="1">
      <c r="A24" s="260" t="s">
        <v>23</v>
      </c>
      <c r="B24" s="261"/>
      <c r="C24" s="261"/>
      <c r="D24" s="261"/>
      <c r="E24" s="262"/>
      <c r="F24" s="103"/>
      <c r="G24" s="204" t="s">
        <v>171</v>
      </c>
      <c r="H24" s="104">
        <v>150</v>
      </c>
      <c r="I24" s="104">
        <v>150</v>
      </c>
      <c r="J24" s="104">
        <v>25</v>
      </c>
      <c r="K24" s="105"/>
      <c r="L24" s="106"/>
      <c r="M24" s="204" t="s">
        <v>171</v>
      </c>
      <c r="N24" s="105" t="s">
        <v>168</v>
      </c>
      <c r="O24" s="105" t="s">
        <v>167</v>
      </c>
      <c r="P24" s="105" t="s">
        <v>174</v>
      </c>
      <c r="Q24" s="104"/>
      <c r="R24" s="106"/>
      <c r="S24" s="107">
        <v>100</v>
      </c>
      <c r="T24" s="108">
        <v>100</v>
      </c>
      <c r="U24" s="109">
        <v>40</v>
      </c>
      <c r="V24" s="104">
        <v>200</v>
      </c>
      <c r="W24" s="104" t="s">
        <v>179</v>
      </c>
      <c r="X24" s="104">
        <v>110</v>
      </c>
      <c r="Y24" s="104">
        <v>180</v>
      </c>
      <c r="Z24" s="104">
        <v>20</v>
      </c>
      <c r="AA24" s="106">
        <v>10</v>
      </c>
      <c r="AB24" s="109">
        <v>50</v>
      </c>
      <c r="AC24" s="104">
        <v>250</v>
      </c>
      <c r="AD24" s="104" t="s">
        <v>180</v>
      </c>
      <c r="AE24" s="104">
        <v>130</v>
      </c>
      <c r="AF24" s="104">
        <v>200</v>
      </c>
      <c r="AG24" s="104">
        <v>30</v>
      </c>
      <c r="AH24" s="106">
        <v>10</v>
      </c>
      <c r="AI24" s="110" t="s">
        <v>167</v>
      </c>
      <c r="AJ24" s="111" t="s">
        <v>188</v>
      </c>
      <c r="AK24" s="109">
        <v>200</v>
      </c>
      <c r="AL24" s="188" t="s">
        <v>189</v>
      </c>
      <c r="AM24" s="113">
        <v>60</v>
      </c>
      <c r="AN24" s="205" t="s">
        <v>192</v>
      </c>
      <c r="AO24" s="114">
        <v>200</v>
      </c>
      <c r="AP24" s="111" t="s">
        <v>184</v>
      </c>
      <c r="AQ24" s="109">
        <v>70</v>
      </c>
      <c r="AR24" s="206">
        <v>130</v>
      </c>
      <c r="AS24" s="105" t="s">
        <v>168</v>
      </c>
      <c r="AT24" s="112" t="s">
        <v>185</v>
      </c>
      <c r="AU24" s="108"/>
      <c r="AV24" s="108"/>
      <c r="AW24" s="115"/>
      <c r="AX24" s="116"/>
      <c r="AY24" s="117"/>
    </row>
    <row r="25" spans="1:60" s="119" customFormat="1" ht="12" customHeight="1">
      <c r="A25" s="269" t="s">
        <v>95</v>
      </c>
      <c r="B25" s="270"/>
      <c r="C25" s="270"/>
      <c r="D25" s="270"/>
      <c r="E25" s="271"/>
      <c r="F25" s="268" t="s">
        <v>72</v>
      </c>
      <c r="G25" s="39"/>
      <c r="H25" s="40"/>
      <c r="I25" s="40"/>
      <c r="J25" s="40"/>
      <c r="K25" s="40"/>
      <c r="L25" s="41"/>
      <c r="M25" s="39"/>
      <c r="N25" s="40"/>
      <c r="O25" s="40"/>
      <c r="P25" s="40"/>
      <c r="Q25" s="40"/>
      <c r="R25" s="41"/>
      <c r="S25" s="118"/>
      <c r="T25" s="42"/>
      <c r="U25" s="39"/>
      <c r="V25" s="40"/>
      <c r="W25" s="40"/>
      <c r="X25" s="40"/>
      <c r="Y25" s="40"/>
      <c r="Z25" s="40"/>
      <c r="AA25" s="41"/>
      <c r="AB25" s="39"/>
      <c r="AC25" s="40"/>
      <c r="AD25" s="40"/>
      <c r="AE25" s="40"/>
      <c r="AF25" s="40"/>
      <c r="AG25" s="40"/>
      <c r="AH25" s="41"/>
      <c r="AI25" s="39"/>
      <c r="AJ25" s="41"/>
      <c r="AK25" s="39"/>
      <c r="AL25" s="41"/>
      <c r="AM25" s="39"/>
      <c r="AN25" s="40"/>
      <c r="AO25" s="40"/>
      <c r="AP25" s="41"/>
      <c r="AQ25" s="39"/>
      <c r="AR25" s="40"/>
      <c r="AS25" s="40"/>
      <c r="AT25" s="41"/>
      <c r="AU25" s="264">
        <f>ROUND(G26+H26+I26+J26+K26+L26+S26+U26+V26+W26+X26+Y26+Z26+AA26+AI26+AJ26+AM26+AN26+AO26+AP26,2)</f>
        <v>0</v>
      </c>
      <c r="AV25" s="264">
        <f>ROUND(M26+N26+O26+P26+Q26+R26+T26+AB26+AC26+AD26+AE26+AF26+AG26+AH26+AK26+AL26+AQ26+AR26+AS26+AT26,2)</f>
        <v>0</v>
      </c>
      <c r="AW25" s="257"/>
      <c r="AX25" s="256" t="s">
        <v>96</v>
      </c>
      <c r="AY25" s="254">
        <f>ROUND(SUM(G26:AT26),2)</f>
        <v>0</v>
      </c>
    </row>
    <row r="26" spans="1:60" s="119" customFormat="1" ht="12" customHeight="1">
      <c r="A26" s="269"/>
      <c r="B26" s="270"/>
      <c r="C26" s="270"/>
      <c r="D26" s="270"/>
      <c r="E26" s="271"/>
      <c r="F26" s="268"/>
      <c r="G26" s="27">
        <f t="shared" ref="G26:L26" si="0">ROUND(G25*$N$14,2)</f>
        <v>0</v>
      </c>
      <c r="H26" s="28">
        <f t="shared" si="0"/>
        <v>0</v>
      </c>
      <c r="I26" s="28">
        <f t="shared" si="0"/>
        <v>0</v>
      </c>
      <c r="J26" s="28">
        <f t="shared" si="0"/>
        <v>0</v>
      </c>
      <c r="K26" s="28">
        <f t="shared" si="0"/>
        <v>0</v>
      </c>
      <c r="L26" s="29">
        <f t="shared" si="0"/>
        <v>0</v>
      </c>
      <c r="M26" s="27">
        <f t="shared" ref="M26:R26" si="1">ROUND(M25*$N$15,2)</f>
        <v>0</v>
      </c>
      <c r="N26" s="28">
        <f t="shared" si="1"/>
        <v>0</v>
      </c>
      <c r="O26" s="28">
        <f t="shared" si="1"/>
        <v>0</v>
      </c>
      <c r="P26" s="28">
        <f t="shared" si="1"/>
        <v>0</v>
      </c>
      <c r="Q26" s="28">
        <f t="shared" si="1"/>
        <v>0</v>
      </c>
      <c r="R26" s="29">
        <f t="shared" si="1"/>
        <v>0</v>
      </c>
      <c r="S26" s="120">
        <f>ROUND(S25*$N$14,2)</f>
        <v>0</v>
      </c>
      <c r="T26" s="121">
        <f>ROUND(T25*$N$15,2)</f>
        <v>0</v>
      </c>
      <c r="U26" s="27">
        <f t="shared" ref="U26:AA26" si="2">ROUND(U25*$N$14,2)</f>
        <v>0</v>
      </c>
      <c r="V26" s="28">
        <f t="shared" si="2"/>
        <v>0</v>
      </c>
      <c r="W26" s="28">
        <f t="shared" si="2"/>
        <v>0</v>
      </c>
      <c r="X26" s="28">
        <f t="shared" si="2"/>
        <v>0</v>
      </c>
      <c r="Y26" s="28">
        <f t="shared" si="2"/>
        <v>0</v>
      </c>
      <c r="Z26" s="28">
        <f t="shared" si="2"/>
        <v>0</v>
      </c>
      <c r="AA26" s="29">
        <f t="shared" si="2"/>
        <v>0</v>
      </c>
      <c r="AB26" s="27">
        <f t="shared" ref="AB26:AH26" si="3">ROUND(AB25*$N$15,2)</f>
        <v>0</v>
      </c>
      <c r="AC26" s="28">
        <f t="shared" si="3"/>
        <v>0</v>
      </c>
      <c r="AD26" s="28">
        <f t="shared" si="3"/>
        <v>0</v>
      </c>
      <c r="AE26" s="28">
        <f t="shared" si="3"/>
        <v>0</v>
      </c>
      <c r="AF26" s="28">
        <f t="shared" si="3"/>
        <v>0</v>
      </c>
      <c r="AG26" s="28">
        <f t="shared" si="3"/>
        <v>0</v>
      </c>
      <c r="AH26" s="29">
        <f t="shared" si="3"/>
        <v>0</v>
      </c>
      <c r="AI26" s="27">
        <f>ROUND(AI25*$N$14,2)</f>
        <v>0</v>
      </c>
      <c r="AJ26" s="29">
        <f>ROUND(AJ25*$N$14,2)</f>
        <v>0</v>
      </c>
      <c r="AK26" s="27">
        <f>ROUND(AK25*$N$15,2)</f>
        <v>0</v>
      </c>
      <c r="AL26" s="29">
        <f>ROUND(AL25*$N$15,2)</f>
        <v>0</v>
      </c>
      <c r="AM26" s="27">
        <f>ROUND(AM25*$N$14,2)</f>
        <v>0</v>
      </c>
      <c r="AN26" s="28">
        <f>ROUND(AN25*$N$14,2)</f>
        <v>0</v>
      </c>
      <c r="AO26" s="28">
        <f>ROUND(AO25*$N$14,2)</f>
        <v>0</v>
      </c>
      <c r="AP26" s="29">
        <f>ROUND(AP25*$N$14,2)</f>
        <v>0</v>
      </c>
      <c r="AQ26" s="27">
        <f>ROUND(AQ25*$N$15,2)</f>
        <v>0</v>
      </c>
      <c r="AR26" s="28">
        <f>ROUND(AR25*$N$15,2)</f>
        <v>0</v>
      </c>
      <c r="AS26" s="28">
        <f>ROUND(AS25*$N$15,2)</f>
        <v>0</v>
      </c>
      <c r="AT26" s="29">
        <f>ROUND(AT25*$N$15,2)</f>
        <v>0</v>
      </c>
      <c r="AU26" s="264"/>
      <c r="AV26" s="264"/>
      <c r="AW26" s="258"/>
      <c r="AX26" s="256"/>
      <c r="AY26" s="254"/>
    </row>
    <row r="27" spans="1:60" s="102" customFormat="1" ht="12" customHeight="1">
      <c r="A27" s="260" t="s">
        <v>24</v>
      </c>
      <c r="B27" s="261"/>
      <c r="C27" s="261"/>
      <c r="D27" s="261"/>
      <c r="E27" s="262"/>
      <c r="F27" s="263" t="s">
        <v>76</v>
      </c>
      <c r="G27" s="122"/>
      <c r="H27" s="40"/>
      <c r="I27" s="40"/>
      <c r="J27" s="40"/>
      <c r="K27" s="40"/>
      <c r="L27" s="41"/>
      <c r="M27" s="39"/>
      <c r="N27" s="40"/>
      <c r="O27" s="40"/>
      <c r="P27" s="40"/>
      <c r="Q27" s="40"/>
      <c r="R27" s="41"/>
      <c r="S27" s="118"/>
      <c r="T27" s="42"/>
      <c r="U27" s="39"/>
      <c r="V27" s="40"/>
      <c r="W27" s="40">
        <v>3.7999999999999999E-2</v>
      </c>
      <c r="X27" s="40"/>
      <c r="Y27" s="40"/>
      <c r="Z27" s="40"/>
      <c r="AA27" s="41"/>
      <c r="AB27" s="39"/>
      <c r="AC27" s="40"/>
      <c r="AD27" s="40">
        <v>5.0999999999999997E-2</v>
      </c>
      <c r="AE27" s="40"/>
      <c r="AF27" s="40"/>
      <c r="AG27" s="40"/>
      <c r="AH27" s="41"/>
      <c r="AI27" s="39"/>
      <c r="AJ27" s="41"/>
      <c r="AK27" s="39"/>
      <c r="AL27" s="41"/>
      <c r="AM27" s="39"/>
      <c r="AN27" s="40"/>
      <c r="AO27" s="40"/>
      <c r="AP27" s="41"/>
      <c r="AQ27" s="39"/>
      <c r="AR27" s="40"/>
      <c r="AS27" s="40"/>
      <c r="AT27" s="41"/>
      <c r="AU27" s="264">
        <f>ROUND(G28+H28+I28+J28+K28+L28+S28+U28+V28+W28+X28+Y28+Z28+AA28+AI28+AJ28+AM28+AN28+AO28+AP28,2)</f>
        <v>0</v>
      </c>
      <c r="AV27" s="264">
        <f>ROUND(M28+N28+O28+P28+Q28+R28+T28+AB28+AC28+AD28+AE28+AF28+AG28+AH28+AK28+AL28+AQ28+AR28+AS28+AT28,2)</f>
        <v>0</v>
      </c>
      <c r="AW27" s="257"/>
      <c r="AX27" s="256" t="s">
        <v>156</v>
      </c>
      <c r="AY27" s="254">
        <f>ROUND(SUM(G28:AT28),2)</f>
        <v>0</v>
      </c>
    </row>
    <row r="28" spans="1:60" s="102" customFormat="1" ht="12" customHeight="1">
      <c r="A28" s="260"/>
      <c r="B28" s="261"/>
      <c r="C28" s="261"/>
      <c r="D28" s="261"/>
      <c r="E28" s="262"/>
      <c r="F28" s="263"/>
      <c r="G28" s="123">
        <f t="shared" ref="G28:L28" si="4">ROUND(G27*$N$14,2)</f>
        <v>0</v>
      </c>
      <c r="H28" s="124">
        <f t="shared" si="4"/>
        <v>0</v>
      </c>
      <c r="I28" s="124">
        <f t="shared" si="4"/>
        <v>0</v>
      </c>
      <c r="J28" s="124">
        <f t="shared" si="4"/>
        <v>0</v>
      </c>
      <c r="K28" s="124">
        <f t="shared" si="4"/>
        <v>0</v>
      </c>
      <c r="L28" s="125">
        <f t="shared" si="4"/>
        <v>0</v>
      </c>
      <c r="M28" s="27">
        <f t="shared" ref="M28:R28" si="5">ROUND(M27*$N$15,2)</f>
        <v>0</v>
      </c>
      <c r="N28" s="28">
        <f t="shared" si="5"/>
        <v>0</v>
      </c>
      <c r="O28" s="28">
        <f t="shared" si="5"/>
        <v>0</v>
      </c>
      <c r="P28" s="28">
        <f t="shared" si="5"/>
        <v>0</v>
      </c>
      <c r="Q28" s="28">
        <f t="shared" si="5"/>
        <v>0</v>
      </c>
      <c r="R28" s="29">
        <f t="shared" si="5"/>
        <v>0</v>
      </c>
      <c r="S28" s="123">
        <f>ROUND(S27*$N$14,2)</f>
        <v>0</v>
      </c>
      <c r="T28" s="27">
        <f>ROUND(T27*$N$15,2)</f>
        <v>0</v>
      </c>
      <c r="U28" s="123">
        <f>ROUND(U27*$N$14,2)</f>
        <v>0</v>
      </c>
      <c r="V28" s="124">
        <f t="shared" ref="V28:AA28" si="6">ROUND(V27*$N$14,2)</f>
        <v>0</v>
      </c>
      <c r="W28" s="124">
        <f t="shared" si="6"/>
        <v>0</v>
      </c>
      <c r="X28" s="124">
        <f t="shared" si="6"/>
        <v>0</v>
      </c>
      <c r="Y28" s="124">
        <f t="shared" si="6"/>
        <v>0</v>
      </c>
      <c r="Z28" s="124">
        <f t="shared" si="6"/>
        <v>0</v>
      </c>
      <c r="AA28" s="125">
        <f t="shared" si="6"/>
        <v>0</v>
      </c>
      <c r="AB28" s="27">
        <f>ROUND(AB27*$N$15,2)</f>
        <v>0</v>
      </c>
      <c r="AC28" s="28">
        <f t="shared" ref="AC28:AH28" si="7">ROUND(AC27*$N$15,2)</f>
        <v>0</v>
      </c>
      <c r="AD28" s="28">
        <f t="shared" si="7"/>
        <v>0</v>
      </c>
      <c r="AE28" s="28">
        <f t="shared" si="7"/>
        <v>0</v>
      </c>
      <c r="AF28" s="28">
        <f t="shared" si="7"/>
        <v>0</v>
      </c>
      <c r="AG28" s="28">
        <f t="shared" si="7"/>
        <v>0</v>
      </c>
      <c r="AH28" s="29">
        <f t="shared" si="7"/>
        <v>0</v>
      </c>
      <c r="AI28" s="123">
        <f>ROUND(AI27*$N$14,2)</f>
        <v>0</v>
      </c>
      <c r="AJ28" s="125">
        <f>ROUND(AJ27*$N$14,2)</f>
        <v>0</v>
      </c>
      <c r="AK28" s="27">
        <f>ROUND(AK27*$N$15,2)</f>
        <v>0</v>
      </c>
      <c r="AL28" s="29">
        <f>ROUND(AL27*$N$15,2)</f>
        <v>0</v>
      </c>
      <c r="AM28" s="123">
        <f>ROUND(AM27*$N$14,2)</f>
        <v>0</v>
      </c>
      <c r="AN28" s="124">
        <f>ROUND(AN27*$N$14,2)</f>
        <v>0</v>
      </c>
      <c r="AO28" s="124">
        <f>ROUND(AO27*$N$14,2)</f>
        <v>0</v>
      </c>
      <c r="AP28" s="125">
        <f>ROUND(AP27*$N$14,2)</f>
        <v>0</v>
      </c>
      <c r="AQ28" s="27">
        <f>ROUND(AQ27*$N$15,2)</f>
        <v>0</v>
      </c>
      <c r="AR28" s="28">
        <f>ROUND(AR27*$N$15,2)</f>
        <v>0</v>
      </c>
      <c r="AS28" s="28">
        <f>ROUND(AS27*$N$15,2)</f>
        <v>0</v>
      </c>
      <c r="AT28" s="29">
        <f>ROUND(AT27*$N$15,2)</f>
        <v>0</v>
      </c>
      <c r="AU28" s="264"/>
      <c r="AV28" s="264"/>
      <c r="AW28" s="258"/>
      <c r="AX28" s="256"/>
      <c r="AY28" s="254"/>
    </row>
    <row r="29" spans="1:60" s="102" customFormat="1" ht="12" customHeight="1">
      <c r="A29" s="260" t="s">
        <v>25</v>
      </c>
      <c r="B29" s="261"/>
      <c r="C29" s="261"/>
      <c r="D29" s="261"/>
      <c r="E29" s="262"/>
      <c r="F29" s="263" t="s">
        <v>76</v>
      </c>
      <c r="G29" s="39"/>
      <c r="H29" s="40"/>
      <c r="I29" s="40"/>
      <c r="J29" s="40"/>
      <c r="K29" s="40"/>
      <c r="L29" s="41"/>
      <c r="M29" s="39"/>
      <c r="N29" s="40"/>
      <c r="O29" s="40"/>
      <c r="P29" s="40"/>
      <c r="Q29" s="40"/>
      <c r="R29" s="41"/>
      <c r="S29" s="118"/>
      <c r="T29" s="42"/>
      <c r="U29" s="39"/>
      <c r="V29" s="40"/>
      <c r="W29" s="40"/>
      <c r="X29" s="40"/>
      <c r="Y29" s="40"/>
      <c r="Z29" s="40"/>
      <c r="AA29" s="41"/>
      <c r="AB29" s="39"/>
      <c r="AC29" s="40"/>
      <c r="AD29" s="40"/>
      <c r="AE29" s="40"/>
      <c r="AF29" s="40"/>
      <c r="AG29" s="40"/>
      <c r="AH29" s="41"/>
      <c r="AI29" s="39"/>
      <c r="AJ29" s="41"/>
      <c r="AK29" s="39"/>
      <c r="AL29" s="41"/>
      <c r="AM29" s="39"/>
      <c r="AN29" s="40"/>
      <c r="AO29" s="40"/>
      <c r="AP29" s="41"/>
      <c r="AQ29" s="39"/>
      <c r="AR29" s="40"/>
      <c r="AS29" s="40"/>
      <c r="AT29" s="41"/>
      <c r="AU29" s="288">
        <f>ROUND(G30+H30+I30+J30+K30+L30+S30+U30+V30+W30+X30+Y30+Z30+AA30+AI30+AJ30+AM30+AN30+AO30+AP30,3)</f>
        <v>0</v>
      </c>
      <c r="AV29" s="288">
        <f>ROUND(M30+N30+O30+P30+Q30+R30+T30+AB30+AC30+AD30+AE30+AF30+AG30+AH30+AK30+AL30+AQ30+AR30+AS30+AT30,3)</f>
        <v>0</v>
      </c>
      <c r="AW29" s="257"/>
      <c r="AX29" s="256" t="s">
        <v>93</v>
      </c>
      <c r="AY29" s="255">
        <f>ROUND(SUM(G30:AT30),3)</f>
        <v>0</v>
      </c>
    </row>
    <row r="30" spans="1:60" s="174" customFormat="1" ht="12" customHeight="1">
      <c r="A30" s="260"/>
      <c r="B30" s="261"/>
      <c r="C30" s="261"/>
      <c r="D30" s="261"/>
      <c r="E30" s="262"/>
      <c r="F30" s="263"/>
      <c r="G30" s="62">
        <f t="shared" ref="G30:L30" si="8">ROUND(G29*$N$14,3)</f>
        <v>0</v>
      </c>
      <c r="H30" s="63">
        <f t="shared" si="8"/>
        <v>0</v>
      </c>
      <c r="I30" s="63">
        <f t="shared" si="8"/>
        <v>0</v>
      </c>
      <c r="J30" s="63">
        <f t="shared" si="8"/>
        <v>0</v>
      </c>
      <c r="K30" s="63">
        <f t="shared" si="8"/>
        <v>0</v>
      </c>
      <c r="L30" s="64">
        <f t="shared" si="8"/>
        <v>0</v>
      </c>
      <c r="M30" s="54">
        <f t="shared" ref="M30:R30" si="9">ROUND(M29*$N$15,3)</f>
        <v>0</v>
      </c>
      <c r="N30" s="55">
        <f t="shared" si="9"/>
        <v>0</v>
      </c>
      <c r="O30" s="55">
        <f t="shared" si="9"/>
        <v>0</v>
      </c>
      <c r="P30" s="55">
        <f t="shared" si="9"/>
        <v>0</v>
      </c>
      <c r="Q30" s="55">
        <f t="shared" si="9"/>
        <v>0</v>
      </c>
      <c r="R30" s="56">
        <f t="shared" si="9"/>
        <v>0</v>
      </c>
      <c r="S30" s="136">
        <f>ROUND(S29*$N$14,3)</f>
        <v>0</v>
      </c>
      <c r="T30" s="61">
        <f>ROUND(T29*$N$15,3)</f>
        <v>0</v>
      </c>
      <c r="U30" s="62">
        <f t="shared" ref="U30:AA30" si="10">ROUND(U29*$N$14,3)</f>
        <v>0</v>
      </c>
      <c r="V30" s="63">
        <f t="shared" si="10"/>
        <v>0</v>
      </c>
      <c r="W30" s="63">
        <f t="shared" si="10"/>
        <v>0</v>
      </c>
      <c r="X30" s="63">
        <f t="shared" si="10"/>
        <v>0</v>
      </c>
      <c r="Y30" s="63">
        <f t="shared" si="10"/>
        <v>0</v>
      </c>
      <c r="Z30" s="63">
        <f t="shared" si="10"/>
        <v>0</v>
      </c>
      <c r="AA30" s="64">
        <f t="shared" si="10"/>
        <v>0</v>
      </c>
      <c r="AB30" s="54">
        <f t="shared" ref="AB30:AH30" si="11">ROUND(AB29*$N$15,3)</f>
        <v>0</v>
      </c>
      <c r="AC30" s="55">
        <f t="shared" si="11"/>
        <v>0</v>
      </c>
      <c r="AD30" s="55">
        <f t="shared" si="11"/>
        <v>0</v>
      </c>
      <c r="AE30" s="55">
        <f t="shared" si="11"/>
        <v>0</v>
      </c>
      <c r="AF30" s="55">
        <f t="shared" si="11"/>
        <v>0</v>
      </c>
      <c r="AG30" s="55">
        <f t="shared" si="11"/>
        <v>0</v>
      </c>
      <c r="AH30" s="56">
        <f t="shared" si="11"/>
        <v>0</v>
      </c>
      <c r="AI30" s="62">
        <f>ROUND(AI29*$N$14,3)</f>
        <v>0</v>
      </c>
      <c r="AJ30" s="64">
        <f>ROUND(AJ29*$N$14,3)</f>
        <v>0</v>
      </c>
      <c r="AK30" s="54">
        <f>ROUND(AK29*$N$15,3)</f>
        <v>0</v>
      </c>
      <c r="AL30" s="56">
        <f>ROUND(AL29*$N$15,3)</f>
        <v>0</v>
      </c>
      <c r="AM30" s="62">
        <f>ROUND(AM29*$N$14,3)</f>
        <v>0</v>
      </c>
      <c r="AN30" s="63">
        <f>ROUND(AN29*$N$14,3)</f>
        <v>0</v>
      </c>
      <c r="AO30" s="63">
        <f>ROUND(AO29*$N$14,3)</f>
        <v>0</v>
      </c>
      <c r="AP30" s="64">
        <f>ROUND(AP29*$N$14,3)</f>
        <v>0</v>
      </c>
      <c r="AQ30" s="54">
        <f>ROUND(AQ29*$N$15,3)</f>
        <v>0</v>
      </c>
      <c r="AR30" s="55">
        <f>ROUND(AR29*$N$15,3)</f>
        <v>0</v>
      </c>
      <c r="AS30" s="55">
        <f>ROUND(AS29*$N$15,3)</f>
        <v>0</v>
      </c>
      <c r="AT30" s="56">
        <f>ROUND(AT29*$N$15,3)</f>
        <v>0</v>
      </c>
      <c r="AU30" s="288"/>
      <c r="AV30" s="288"/>
      <c r="AW30" s="258"/>
      <c r="AX30" s="256"/>
      <c r="AY30" s="255"/>
    </row>
    <row r="31" spans="1:60" s="102" customFormat="1" ht="12" customHeight="1">
      <c r="A31" s="260" t="s">
        <v>128</v>
      </c>
      <c r="B31" s="261"/>
      <c r="C31" s="261"/>
      <c r="D31" s="261"/>
      <c r="E31" s="262"/>
      <c r="F31" s="263" t="s">
        <v>76</v>
      </c>
      <c r="G31" s="39"/>
      <c r="H31" s="40"/>
      <c r="I31" s="40"/>
      <c r="J31" s="40"/>
      <c r="K31" s="40"/>
      <c r="L31" s="41"/>
      <c r="M31" s="39"/>
      <c r="N31" s="40"/>
      <c r="O31" s="40"/>
      <c r="P31" s="40"/>
      <c r="Q31" s="40"/>
      <c r="R31" s="41"/>
      <c r="S31" s="118"/>
      <c r="T31" s="42"/>
      <c r="U31" s="39"/>
      <c r="V31" s="40"/>
      <c r="W31" s="40"/>
      <c r="X31" s="40"/>
      <c r="Y31" s="40"/>
      <c r="Z31" s="40"/>
      <c r="AA31" s="41"/>
      <c r="AB31" s="39"/>
      <c r="AC31" s="40"/>
      <c r="AD31" s="40"/>
      <c r="AE31" s="40"/>
      <c r="AF31" s="40"/>
      <c r="AG31" s="40"/>
      <c r="AH31" s="41"/>
      <c r="AI31" s="39"/>
      <c r="AJ31" s="41"/>
      <c r="AK31" s="39"/>
      <c r="AL31" s="41"/>
      <c r="AM31" s="39"/>
      <c r="AN31" s="40"/>
      <c r="AO31" s="40"/>
      <c r="AP31" s="41"/>
      <c r="AQ31" s="39"/>
      <c r="AR31" s="40"/>
      <c r="AS31" s="40"/>
      <c r="AT31" s="41"/>
      <c r="AU31" s="264">
        <f>ROUND(G32+H32+I32+J32+K32+L32+S32+U32+V32+W32+X32+Y32+Z32+AA32+AI32+AJ32+AM32+AN32+AO32+AP32,2)</f>
        <v>0</v>
      </c>
      <c r="AV31" s="264">
        <f>ROUND(M32+N32+O32+P32+Q32+R32+T32+AB32+AC32+AD32+AE32+AF32+AG32+AH32+AK32+AL32+AQ32+AR32+AS32+AT32,2)</f>
        <v>0</v>
      </c>
      <c r="AW31" s="257"/>
      <c r="AX31" s="256" t="s">
        <v>94</v>
      </c>
      <c r="AY31" s="254">
        <f>ROUND(SUM(G32:AT32),2)</f>
        <v>0</v>
      </c>
    </row>
    <row r="32" spans="1:60" s="102" customFormat="1" ht="12" customHeight="1">
      <c r="A32" s="260"/>
      <c r="B32" s="261"/>
      <c r="C32" s="261"/>
      <c r="D32" s="261"/>
      <c r="E32" s="262"/>
      <c r="F32" s="263"/>
      <c r="G32" s="27">
        <f t="shared" ref="G32:L32" si="12">ROUND(G31*$N$14,2)</f>
        <v>0</v>
      </c>
      <c r="H32" s="167">
        <f t="shared" si="12"/>
        <v>0</v>
      </c>
      <c r="I32" s="167">
        <f t="shared" si="12"/>
        <v>0</v>
      </c>
      <c r="J32" s="167">
        <f t="shared" si="12"/>
        <v>0</v>
      </c>
      <c r="K32" s="167">
        <f t="shared" si="12"/>
        <v>0</v>
      </c>
      <c r="L32" s="168">
        <f t="shared" si="12"/>
        <v>0</v>
      </c>
      <c r="M32" s="166">
        <f t="shared" ref="M32:R32" si="13">ROUND(M31*$N$15,2)</f>
        <v>0</v>
      </c>
      <c r="N32" s="127">
        <f t="shared" si="13"/>
        <v>0</v>
      </c>
      <c r="O32" s="127">
        <f t="shared" si="13"/>
        <v>0</v>
      </c>
      <c r="P32" s="127">
        <f t="shared" si="13"/>
        <v>0</v>
      </c>
      <c r="Q32" s="127">
        <f t="shared" si="13"/>
        <v>0</v>
      </c>
      <c r="R32" s="171">
        <f t="shared" si="13"/>
        <v>0</v>
      </c>
      <c r="S32" s="172">
        <f>ROUND(S31*$N$14,2)</f>
        <v>0</v>
      </c>
      <c r="T32" s="173">
        <f>ROUND(T31*$N$15,2)</f>
        <v>0</v>
      </c>
      <c r="U32" s="166">
        <f t="shared" ref="U32:AA32" si="14">ROUND(U31*$N$14,2)</f>
        <v>0</v>
      </c>
      <c r="V32" s="127">
        <f t="shared" si="14"/>
        <v>0</v>
      </c>
      <c r="W32" s="127">
        <f t="shared" si="14"/>
        <v>0</v>
      </c>
      <c r="X32" s="127">
        <f t="shared" si="14"/>
        <v>0</v>
      </c>
      <c r="Y32" s="127">
        <f t="shared" si="14"/>
        <v>0</v>
      </c>
      <c r="Z32" s="127">
        <f t="shared" si="14"/>
        <v>0</v>
      </c>
      <c r="AA32" s="171">
        <f t="shared" si="14"/>
        <v>0</v>
      </c>
      <c r="AB32" s="166">
        <f t="shared" ref="AB32:AH32" si="15">ROUND(AB31*$N$15,2)</f>
        <v>0</v>
      </c>
      <c r="AC32" s="127">
        <f t="shared" si="15"/>
        <v>0</v>
      </c>
      <c r="AD32" s="127">
        <f t="shared" si="15"/>
        <v>0</v>
      </c>
      <c r="AE32" s="127">
        <f t="shared" si="15"/>
        <v>0</v>
      </c>
      <c r="AF32" s="127">
        <f t="shared" si="15"/>
        <v>0</v>
      </c>
      <c r="AG32" s="127">
        <f t="shared" si="15"/>
        <v>0</v>
      </c>
      <c r="AH32" s="171">
        <f t="shared" si="15"/>
        <v>0</v>
      </c>
      <c r="AI32" s="169">
        <f>ROUND(AI31*$N$14,2)</f>
        <v>0</v>
      </c>
      <c r="AJ32" s="170">
        <f>ROUND(AJ31*$N$14,2)</f>
        <v>0</v>
      </c>
      <c r="AK32" s="27">
        <f>ROUND(AK31*$N$15,2)</f>
        <v>0</v>
      </c>
      <c r="AL32" s="29">
        <f>ROUND(AL31*$N$15,2)</f>
        <v>0</v>
      </c>
      <c r="AM32" s="123">
        <f>ROUND(AM31*$N$14,2)</f>
        <v>0</v>
      </c>
      <c r="AN32" s="28">
        <f>ROUND(AN31*$N$14,2)</f>
        <v>0</v>
      </c>
      <c r="AO32" s="124">
        <f>ROUND(AO31*$N$14,2)</f>
        <v>0</v>
      </c>
      <c r="AP32" s="125">
        <f>ROUND(AP31*$N$14,2)</f>
        <v>0</v>
      </c>
      <c r="AQ32" s="27">
        <f>ROUND(AQ31*$N$15,2)</f>
        <v>0</v>
      </c>
      <c r="AR32" s="28">
        <f>ROUND(AR31*$N$15,2)</f>
        <v>0</v>
      </c>
      <c r="AS32" s="28">
        <f>ROUND(AS31*$N$15,2)</f>
        <v>0</v>
      </c>
      <c r="AT32" s="29">
        <f>ROUND(AT31*$N$15,2)</f>
        <v>0</v>
      </c>
      <c r="AU32" s="264"/>
      <c r="AV32" s="264"/>
      <c r="AW32" s="258"/>
      <c r="AX32" s="256"/>
      <c r="AY32" s="254"/>
    </row>
    <row r="33" spans="1:51" s="102" customFormat="1" ht="12" customHeight="1">
      <c r="A33" s="260" t="s">
        <v>26</v>
      </c>
      <c r="B33" s="261"/>
      <c r="C33" s="261"/>
      <c r="D33" s="261"/>
      <c r="E33" s="262"/>
      <c r="F33" s="263" t="s">
        <v>76</v>
      </c>
      <c r="G33" s="128"/>
      <c r="H33" s="129"/>
      <c r="I33" s="129"/>
      <c r="J33" s="129"/>
      <c r="K33" s="129"/>
      <c r="L33" s="130"/>
      <c r="M33" s="128"/>
      <c r="N33" s="129"/>
      <c r="O33" s="129"/>
      <c r="P33" s="129"/>
      <c r="Q33" s="129"/>
      <c r="R33" s="130"/>
      <c r="S33" s="131"/>
      <c r="T33" s="132"/>
      <c r="U33" s="128"/>
      <c r="V33" s="129"/>
      <c r="W33" s="129"/>
      <c r="X33" s="129"/>
      <c r="Y33" s="129"/>
      <c r="Z33" s="129"/>
      <c r="AA33" s="130"/>
      <c r="AB33" s="128"/>
      <c r="AC33" s="129"/>
      <c r="AD33" s="129"/>
      <c r="AE33" s="129"/>
      <c r="AF33" s="129"/>
      <c r="AG33" s="129"/>
      <c r="AH33" s="130"/>
      <c r="AI33" s="128"/>
      <c r="AJ33" s="130"/>
      <c r="AK33" s="128"/>
      <c r="AL33" s="130"/>
      <c r="AM33" s="128">
        <v>5.5E-2</v>
      </c>
      <c r="AN33" s="129"/>
      <c r="AO33" s="129"/>
      <c r="AP33" s="130"/>
      <c r="AQ33" s="128">
        <v>6.4000000000000001E-2</v>
      </c>
      <c r="AR33" s="129"/>
      <c r="AS33" s="129"/>
      <c r="AT33" s="130"/>
      <c r="AU33" s="264">
        <f>ROUND(G34+H34+I34+J34+K34+L34+S34+U34+V34+W34+X34+Y34+Z34+AA34+AI34+AJ34+AM34+AN34+AO34+AP34,2)</f>
        <v>0</v>
      </c>
      <c r="AV33" s="264">
        <f>ROUND(M34+N34+O34+P34+Q34+R34+T34+AB34+AC34+AD34+AE34+AF34+AG34+AH34+AK34+AL34+AQ34+AR34+AS34+AT34,2)</f>
        <v>0</v>
      </c>
      <c r="AW33" s="257"/>
      <c r="AX33" s="256" t="s">
        <v>97</v>
      </c>
      <c r="AY33" s="254">
        <f>ROUND(SUM(G34:AT34),2)</f>
        <v>0</v>
      </c>
    </row>
    <row r="34" spans="1:51" s="102" customFormat="1" ht="12" customHeight="1">
      <c r="A34" s="260"/>
      <c r="B34" s="261"/>
      <c r="C34" s="261"/>
      <c r="D34" s="261"/>
      <c r="E34" s="262"/>
      <c r="F34" s="263"/>
      <c r="G34" s="123">
        <f t="shared" ref="G34:L34" si="16">ROUND(G33*$N$14,2)</f>
        <v>0</v>
      </c>
      <c r="H34" s="124">
        <f t="shared" si="16"/>
        <v>0</v>
      </c>
      <c r="I34" s="124">
        <f t="shared" si="16"/>
        <v>0</v>
      </c>
      <c r="J34" s="124">
        <f t="shared" si="16"/>
        <v>0</v>
      </c>
      <c r="K34" s="124">
        <f t="shared" si="16"/>
        <v>0</v>
      </c>
      <c r="L34" s="125">
        <f t="shared" si="16"/>
        <v>0</v>
      </c>
      <c r="M34" s="27">
        <f t="shared" ref="M34:R34" si="17">ROUND(M33*$N$15,2)</f>
        <v>0</v>
      </c>
      <c r="N34" s="28">
        <f t="shared" si="17"/>
        <v>0</v>
      </c>
      <c r="O34" s="28">
        <f t="shared" si="17"/>
        <v>0</v>
      </c>
      <c r="P34" s="28">
        <f t="shared" si="17"/>
        <v>0</v>
      </c>
      <c r="Q34" s="28">
        <f t="shared" si="17"/>
        <v>0</v>
      </c>
      <c r="R34" s="29">
        <f t="shared" si="17"/>
        <v>0</v>
      </c>
      <c r="S34" s="126">
        <f>ROUND(S33*$N$14,2)</f>
        <v>0</v>
      </c>
      <c r="T34" s="121">
        <f>ROUND(T33*$N$15,2)</f>
        <v>0</v>
      </c>
      <c r="U34" s="123">
        <f t="shared" ref="U34:AA34" si="18">ROUND(U33*$N$14,2)</f>
        <v>0</v>
      </c>
      <c r="V34" s="124">
        <f t="shared" si="18"/>
        <v>0</v>
      </c>
      <c r="W34" s="124">
        <f t="shared" si="18"/>
        <v>0</v>
      </c>
      <c r="X34" s="124">
        <f t="shared" si="18"/>
        <v>0</v>
      </c>
      <c r="Y34" s="124">
        <f t="shared" si="18"/>
        <v>0</v>
      </c>
      <c r="Z34" s="124">
        <f t="shared" si="18"/>
        <v>0</v>
      </c>
      <c r="AA34" s="125">
        <f t="shared" si="18"/>
        <v>0</v>
      </c>
      <c r="AB34" s="27">
        <f t="shared" ref="AB34:AH34" si="19">ROUND(AB33*$N$15,2)</f>
        <v>0</v>
      </c>
      <c r="AC34" s="28">
        <f t="shared" si="19"/>
        <v>0</v>
      </c>
      <c r="AD34" s="28">
        <f t="shared" si="19"/>
        <v>0</v>
      </c>
      <c r="AE34" s="28">
        <f t="shared" si="19"/>
        <v>0</v>
      </c>
      <c r="AF34" s="28">
        <f t="shared" si="19"/>
        <v>0</v>
      </c>
      <c r="AG34" s="28">
        <f t="shared" si="19"/>
        <v>0</v>
      </c>
      <c r="AH34" s="29">
        <f t="shared" si="19"/>
        <v>0</v>
      </c>
      <c r="AI34" s="123">
        <f>ROUND(AI33*$N$14,2)</f>
        <v>0</v>
      </c>
      <c r="AJ34" s="125">
        <f>ROUND(AJ33*$N$14,2)</f>
        <v>0</v>
      </c>
      <c r="AK34" s="27">
        <f>ROUND(AK33*$N$15,2)</f>
        <v>0</v>
      </c>
      <c r="AL34" s="29">
        <f>ROUND(AL33*$N$15,2)</f>
        <v>0</v>
      </c>
      <c r="AM34" s="123">
        <f>ROUND(AM33*$N$14,2)</f>
        <v>0</v>
      </c>
      <c r="AN34" s="124">
        <f>ROUND(AN33*$N$14,2)</f>
        <v>0</v>
      </c>
      <c r="AO34" s="124">
        <f>ROUND(AO33*$N$14,2)</f>
        <v>0</v>
      </c>
      <c r="AP34" s="125">
        <f>ROUND(AP33*$N$14,2)</f>
        <v>0</v>
      </c>
      <c r="AQ34" s="27">
        <f>ROUND(AQ33*$N$15,2)</f>
        <v>0</v>
      </c>
      <c r="AR34" s="28">
        <f>ROUND(AR33*$N$15,2)</f>
        <v>0</v>
      </c>
      <c r="AS34" s="28">
        <f>ROUND(AS33*$N$15,2)</f>
        <v>0</v>
      </c>
      <c r="AT34" s="29">
        <f>ROUND(AT33*$N$15,2)</f>
        <v>0</v>
      </c>
      <c r="AU34" s="264"/>
      <c r="AV34" s="264"/>
      <c r="AW34" s="258"/>
      <c r="AX34" s="256"/>
      <c r="AY34" s="254"/>
    </row>
    <row r="35" spans="1:51" s="102" customFormat="1" ht="12" customHeight="1">
      <c r="A35" s="260" t="s">
        <v>27</v>
      </c>
      <c r="B35" s="261"/>
      <c r="C35" s="261"/>
      <c r="D35" s="261"/>
      <c r="E35" s="262"/>
      <c r="F35" s="263"/>
      <c r="G35" s="39">
        <v>4.0000000000000001E-3</v>
      </c>
      <c r="H35" s="40">
        <v>1.1999999999999999E-3</v>
      </c>
      <c r="I35" s="40"/>
      <c r="J35" s="40"/>
      <c r="K35" s="40"/>
      <c r="L35" s="41"/>
      <c r="M35" s="39">
        <v>4.0000000000000001E-3</v>
      </c>
      <c r="N35" s="40">
        <v>1.6000000000000001E-3</v>
      </c>
      <c r="O35" s="40"/>
      <c r="P35" s="40"/>
      <c r="Q35" s="40"/>
      <c r="R35" s="41"/>
      <c r="S35" s="118"/>
      <c r="T35" s="42"/>
      <c r="U35" s="39"/>
      <c r="V35" s="40"/>
      <c r="W35" s="40"/>
      <c r="X35" s="40">
        <v>3.3E-3</v>
      </c>
      <c r="Y35" s="40"/>
      <c r="Z35" s="40"/>
      <c r="AA35" s="41"/>
      <c r="AB35" s="39"/>
      <c r="AC35" s="40"/>
      <c r="AD35" s="40">
        <v>1E-3</v>
      </c>
      <c r="AE35" s="40">
        <v>4.4999999999999997E-3</v>
      </c>
      <c r="AF35" s="40"/>
      <c r="AG35" s="40"/>
      <c r="AH35" s="41"/>
      <c r="AI35" s="39"/>
      <c r="AJ35" s="41"/>
      <c r="AK35" s="39"/>
      <c r="AL35" s="41"/>
      <c r="AM35" s="39"/>
      <c r="AN35" s="40"/>
      <c r="AO35" s="40"/>
      <c r="AP35" s="41"/>
      <c r="AQ35" s="39"/>
      <c r="AR35" s="40"/>
      <c r="AS35" s="40"/>
      <c r="AT35" s="41"/>
      <c r="AU35" s="264">
        <f>ROUND(G36+H36+I36+J36+K36+L36+S36+U36+V36+W36+X36+Y36+Z36+AA36+AI36+AJ36+AM36+AN36+AO36+AP36,2)</f>
        <v>0</v>
      </c>
      <c r="AV35" s="264">
        <f>ROUND(M36+N36+O36+P36+Q36+R36+T36+AB36+AC36+AD36+AE36+AF36+AG36+AH36+AK36+AL36+AQ36+AR36+AS36+AT36,2)</f>
        <v>0</v>
      </c>
      <c r="AW35" s="257"/>
      <c r="AX35" s="256" t="s">
        <v>98</v>
      </c>
      <c r="AY35" s="254">
        <f>SUM(G36:AT36)</f>
        <v>0</v>
      </c>
    </row>
    <row r="36" spans="1:51" s="102" customFormat="1" ht="12" customHeight="1">
      <c r="A36" s="260"/>
      <c r="B36" s="261"/>
      <c r="C36" s="261"/>
      <c r="D36" s="261"/>
      <c r="E36" s="262"/>
      <c r="F36" s="263"/>
      <c r="G36" s="27">
        <f t="shared" ref="G36:L36" si="20">ROUND(G35*$N$14,2)</f>
        <v>0</v>
      </c>
      <c r="H36" s="28">
        <f t="shared" si="20"/>
        <v>0</v>
      </c>
      <c r="I36" s="28">
        <f t="shared" si="20"/>
        <v>0</v>
      </c>
      <c r="J36" s="28">
        <f t="shared" si="20"/>
        <v>0</v>
      </c>
      <c r="K36" s="28">
        <f t="shared" si="20"/>
        <v>0</v>
      </c>
      <c r="L36" s="29">
        <f t="shared" si="20"/>
        <v>0</v>
      </c>
      <c r="M36" s="27">
        <f t="shared" ref="M36:R36" si="21">ROUND(M35*$N$15,2)</f>
        <v>0</v>
      </c>
      <c r="N36" s="28">
        <f t="shared" si="21"/>
        <v>0</v>
      </c>
      <c r="O36" s="28">
        <f t="shared" si="21"/>
        <v>0</v>
      </c>
      <c r="P36" s="28">
        <f t="shared" si="21"/>
        <v>0</v>
      </c>
      <c r="Q36" s="28">
        <f t="shared" si="21"/>
        <v>0</v>
      </c>
      <c r="R36" s="29">
        <f t="shared" si="21"/>
        <v>0</v>
      </c>
      <c r="S36" s="120">
        <f>ROUND(S35*$N$14,2)</f>
        <v>0</v>
      </c>
      <c r="T36" s="121">
        <f>ROUND(T35*$N$15,2)</f>
        <v>0</v>
      </c>
      <c r="U36" s="27">
        <f t="shared" ref="U36:AA36" si="22">ROUND(U35*$N$14,2)</f>
        <v>0</v>
      </c>
      <c r="V36" s="28">
        <f t="shared" si="22"/>
        <v>0</v>
      </c>
      <c r="W36" s="28">
        <f t="shared" si="22"/>
        <v>0</v>
      </c>
      <c r="X36" s="28">
        <f t="shared" si="22"/>
        <v>0</v>
      </c>
      <c r="Y36" s="28">
        <f t="shared" si="22"/>
        <v>0</v>
      </c>
      <c r="Z36" s="28">
        <f t="shared" si="22"/>
        <v>0</v>
      </c>
      <c r="AA36" s="29">
        <f t="shared" si="22"/>
        <v>0</v>
      </c>
      <c r="AB36" s="27">
        <f t="shared" ref="AB36:AH36" si="23">ROUND(AB35*$N$15,2)</f>
        <v>0</v>
      </c>
      <c r="AC36" s="28">
        <f t="shared" si="23"/>
        <v>0</v>
      </c>
      <c r="AD36" s="28">
        <f t="shared" si="23"/>
        <v>0</v>
      </c>
      <c r="AE36" s="28">
        <f t="shared" si="23"/>
        <v>0</v>
      </c>
      <c r="AF36" s="28">
        <f t="shared" si="23"/>
        <v>0</v>
      </c>
      <c r="AG36" s="28">
        <f t="shared" si="23"/>
        <v>0</v>
      </c>
      <c r="AH36" s="29">
        <f t="shared" si="23"/>
        <v>0</v>
      </c>
      <c r="AI36" s="27">
        <f>ROUND(AI35*$N$14,2)</f>
        <v>0</v>
      </c>
      <c r="AJ36" s="29">
        <f>ROUND(AJ35*$N$14,2)</f>
        <v>0</v>
      </c>
      <c r="AK36" s="27">
        <f>ROUND(AK35*$N$15,2)</f>
        <v>0</v>
      </c>
      <c r="AL36" s="29">
        <f>ROUND(AL35*$N$15,2)</f>
        <v>0</v>
      </c>
      <c r="AM36" s="27">
        <f>ROUND(AM35*$N$14,2)</f>
        <v>0</v>
      </c>
      <c r="AN36" s="28">
        <f>ROUND(AN35*$N$14,2)</f>
        <v>0</v>
      </c>
      <c r="AO36" s="28">
        <f>ROUND(AO35*$N$14,2)</f>
        <v>0</v>
      </c>
      <c r="AP36" s="29">
        <f>ROUND(AP35*$N$14,2)</f>
        <v>0</v>
      </c>
      <c r="AQ36" s="27">
        <f>ROUND(AQ35*$N$15,2)</f>
        <v>0</v>
      </c>
      <c r="AR36" s="28">
        <f>ROUND(AR35*$N$15,2)</f>
        <v>0</v>
      </c>
      <c r="AS36" s="28">
        <f>ROUND(AS35*$N$15,2)</f>
        <v>0</v>
      </c>
      <c r="AT36" s="29">
        <f>ROUND(AT35*$N$15,2)</f>
        <v>0</v>
      </c>
      <c r="AU36" s="264"/>
      <c r="AV36" s="264"/>
      <c r="AW36" s="258"/>
      <c r="AX36" s="256"/>
      <c r="AY36" s="254"/>
    </row>
    <row r="37" spans="1:51" s="102" customFormat="1" ht="12" customHeight="1">
      <c r="A37" s="260" t="s">
        <v>28</v>
      </c>
      <c r="B37" s="261"/>
      <c r="C37" s="261"/>
      <c r="D37" s="261"/>
      <c r="E37" s="262"/>
      <c r="F37" s="263" t="s">
        <v>76</v>
      </c>
      <c r="G37" s="39"/>
      <c r="H37" s="40"/>
      <c r="I37" s="40"/>
      <c r="J37" s="40"/>
      <c r="K37" s="40"/>
      <c r="L37" s="41"/>
      <c r="M37" s="39"/>
      <c r="N37" s="40"/>
      <c r="O37" s="40"/>
      <c r="P37" s="40"/>
      <c r="Q37" s="40"/>
      <c r="R37" s="41"/>
      <c r="S37" s="118"/>
      <c r="T37" s="42"/>
      <c r="U37" s="39">
        <v>2E-3</v>
      </c>
      <c r="V37" s="40">
        <v>2E-3</v>
      </c>
      <c r="W37" s="40">
        <v>2E-3</v>
      </c>
      <c r="X37" s="40"/>
      <c r="Y37" s="40"/>
      <c r="Z37" s="40"/>
      <c r="AA37" s="41"/>
      <c r="AB37" s="39">
        <v>2.5000000000000001E-3</v>
      </c>
      <c r="AC37" s="40">
        <v>2.5000000000000001E-3</v>
      </c>
      <c r="AD37" s="40">
        <v>3.0000000000000001E-3</v>
      </c>
      <c r="AE37" s="40"/>
      <c r="AF37" s="40"/>
      <c r="AG37" s="40"/>
      <c r="AH37" s="41"/>
      <c r="AI37" s="39"/>
      <c r="AJ37" s="41">
        <v>2.5000000000000001E-3</v>
      </c>
      <c r="AK37" s="39"/>
      <c r="AL37" s="41">
        <v>3.5000000000000001E-3</v>
      </c>
      <c r="AM37" s="39">
        <v>3.0000000000000001E-3</v>
      </c>
      <c r="AN37" s="40"/>
      <c r="AO37" s="40"/>
      <c r="AP37" s="41"/>
      <c r="AQ37" s="39">
        <v>3.5000000000000001E-3</v>
      </c>
      <c r="AR37" s="40"/>
      <c r="AS37" s="40"/>
      <c r="AT37" s="41"/>
      <c r="AU37" s="264">
        <f>ROUND(G38+H38+I38+J38+K38+L38+S38+U38+V38+W38+X38+Y38+Z38+AA38+AI38+AJ38+AM38+AN38+AO38+AP38,2)</f>
        <v>0</v>
      </c>
      <c r="AV37" s="264">
        <f>ROUND(M38+N38+O38+P38+Q38+R38+T38+AB38+AC38+AD38+AE38+AF38+AG38+AH38+AK38+AL38+AQ38+AR38+AS38+AT38,2)</f>
        <v>0</v>
      </c>
      <c r="AW37" s="257"/>
      <c r="AX37" s="256" t="s">
        <v>100</v>
      </c>
      <c r="AY37" s="254">
        <f>ROUND(SUM(G38:AT38),2)</f>
        <v>0</v>
      </c>
    </row>
    <row r="38" spans="1:51" s="102" customFormat="1" ht="12" customHeight="1">
      <c r="A38" s="260"/>
      <c r="B38" s="261"/>
      <c r="C38" s="261"/>
      <c r="D38" s="261"/>
      <c r="E38" s="262"/>
      <c r="F38" s="263"/>
      <c r="G38" s="123">
        <f t="shared" ref="G38:L38" si="24">ROUND(G37*$N$14,2)</f>
        <v>0</v>
      </c>
      <c r="H38" s="124">
        <f t="shared" si="24"/>
        <v>0</v>
      </c>
      <c r="I38" s="124">
        <f t="shared" si="24"/>
        <v>0</v>
      </c>
      <c r="J38" s="124">
        <f t="shared" si="24"/>
        <v>0</v>
      </c>
      <c r="K38" s="124">
        <f t="shared" si="24"/>
        <v>0</v>
      </c>
      <c r="L38" s="125">
        <f t="shared" si="24"/>
        <v>0</v>
      </c>
      <c r="M38" s="27">
        <f t="shared" ref="M38:R38" si="25">ROUND(M37*$N$15,2)</f>
        <v>0</v>
      </c>
      <c r="N38" s="28">
        <f t="shared" si="25"/>
        <v>0</v>
      </c>
      <c r="O38" s="28">
        <f t="shared" si="25"/>
        <v>0</v>
      </c>
      <c r="P38" s="28">
        <f t="shared" si="25"/>
        <v>0</v>
      </c>
      <c r="Q38" s="28">
        <f t="shared" si="25"/>
        <v>0</v>
      </c>
      <c r="R38" s="29">
        <f t="shared" si="25"/>
        <v>0</v>
      </c>
      <c r="S38" s="126">
        <f>ROUND(S37*$N$14,2)</f>
        <v>0</v>
      </c>
      <c r="T38" s="121">
        <f>ROUND(T37*$N$15,2)</f>
        <v>0</v>
      </c>
      <c r="U38" s="123">
        <f t="shared" ref="U38:AA38" si="26">ROUND(U37*$N$14,2)</f>
        <v>0</v>
      </c>
      <c r="V38" s="124">
        <f t="shared" si="26"/>
        <v>0</v>
      </c>
      <c r="W38" s="124">
        <f t="shared" si="26"/>
        <v>0</v>
      </c>
      <c r="X38" s="124">
        <f t="shared" si="26"/>
        <v>0</v>
      </c>
      <c r="Y38" s="124">
        <f t="shared" si="26"/>
        <v>0</v>
      </c>
      <c r="Z38" s="124">
        <f t="shared" si="26"/>
        <v>0</v>
      </c>
      <c r="AA38" s="125">
        <f t="shared" si="26"/>
        <v>0</v>
      </c>
      <c r="AB38" s="27">
        <f t="shared" ref="AB38:AH38" si="27">ROUND(AB37*$N$15,2)</f>
        <v>0</v>
      </c>
      <c r="AC38" s="28">
        <f t="shared" si="27"/>
        <v>0</v>
      </c>
      <c r="AD38" s="28">
        <f t="shared" si="27"/>
        <v>0</v>
      </c>
      <c r="AE38" s="28">
        <f t="shared" si="27"/>
        <v>0</v>
      </c>
      <c r="AF38" s="28">
        <f t="shared" si="27"/>
        <v>0</v>
      </c>
      <c r="AG38" s="28">
        <f t="shared" si="27"/>
        <v>0</v>
      </c>
      <c r="AH38" s="29">
        <f t="shared" si="27"/>
        <v>0</v>
      </c>
      <c r="AI38" s="123">
        <f>ROUND(AI37*$N$14,2)</f>
        <v>0</v>
      </c>
      <c r="AJ38" s="125">
        <f>ROUND(AJ37*$N$14,2)</f>
        <v>0</v>
      </c>
      <c r="AK38" s="27">
        <f>ROUND(AK37*$N$15,2)</f>
        <v>0</v>
      </c>
      <c r="AL38" s="29">
        <f>ROUND(AL37*$N$15,2)</f>
        <v>0</v>
      </c>
      <c r="AM38" s="123">
        <f>ROUND(AM37*$N$14,2)</f>
        <v>0</v>
      </c>
      <c r="AN38" s="124">
        <f>ROUND(AN37*$N$14,2)</f>
        <v>0</v>
      </c>
      <c r="AO38" s="124">
        <f>ROUND(AO37*$N$14,2)</f>
        <v>0</v>
      </c>
      <c r="AP38" s="125">
        <f>ROUND(AP37*$N$14,2)</f>
        <v>0</v>
      </c>
      <c r="AQ38" s="27">
        <f>ROUND(AQ37*$N$15,2)</f>
        <v>0</v>
      </c>
      <c r="AR38" s="28">
        <f>ROUND(AR37*$N$15,2)</f>
        <v>0</v>
      </c>
      <c r="AS38" s="28">
        <f>ROUND(AS37*$N$15,2)</f>
        <v>0</v>
      </c>
      <c r="AT38" s="29">
        <f>ROUND(AT37*$N$15,2)</f>
        <v>0</v>
      </c>
      <c r="AU38" s="264"/>
      <c r="AV38" s="264"/>
      <c r="AW38" s="258"/>
      <c r="AX38" s="256"/>
      <c r="AY38" s="254"/>
    </row>
    <row r="39" spans="1:51" s="174" customFormat="1" ht="12" customHeight="1">
      <c r="A39" s="260" t="s">
        <v>129</v>
      </c>
      <c r="B39" s="261"/>
      <c r="C39" s="261"/>
      <c r="D39" s="261"/>
      <c r="E39" s="262"/>
      <c r="F39" s="263" t="s">
        <v>76</v>
      </c>
      <c r="G39" s="39"/>
      <c r="H39" s="40"/>
      <c r="I39" s="40"/>
      <c r="J39" s="40"/>
      <c r="K39" s="40"/>
      <c r="L39" s="41"/>
      <c r="M39" s="39"/>
      <c r="N39" s="40"/>
      <c r="O39" s="40"/>
      <c r="P39" s="40"/>
      <c r="Q39" s="40"/>
      <c r="R39" s="41"/>
      <c r="S39" s="118"/>
      <c r="T39" s="42"/>
      <c r="U39" s="39"/>
      <c r="V39" s="40"/>
      <c r="W39" s="40"/>
      <c r="X39" s="40"/>
      <c r="Y39" s="40"/>
      <c r="Z39" s="40">
        <v>0.02</v>
      </c>
      <c r="AA39" s="41"/>
      <c r="AB39" s="39"/>
      <c r="AC39" s="40"/>
      <c r="AD39" s="40"/>
      <c r="AE39" s="40"/>
      <c r="AF39" s="40"/>
      <c r="AG39" s="40">
        <v>0.03</v>
      </c>
      <c r="AH39" s="41"/>
      <c r="AI39" s="39"/>
      <c r="AJ39" s="41"/>
      <c r="AK39" s="39"/>
      <c r="AL39" s="41"/>
      <c r="AM39" s="39"/>
      <c r="AN39" s="40"/>
      <c r="AO39" s="40"/>
      <c r="AP39" s="41">
        <v>0.02</v>
      </c>
      <c r="AQ39" s="39"/>
      <c r="AR39" s="40"/>
      <c r="AS39" s="40"/>
      <c r="AT39" s="41">
        <v>0.02</v>
      </c>
      <c r="AU39" s="264">
        <f>ROUND(G40+H40+I40+J40+K40+L40+S40+U40+V40+W40+X40+Y40+Z40+AA40+AI40+AJ40+AM40+AN40+AO40+AP40,2)</f>
        <v>0</v>
      </c>
      <c r="AV39" s="264">
        <f>ROUND(M40+N40+O40+P40+Q40+R40+T40+AB40+AC40+AD40+AE40+AF40+AG40+AH40+AK40+AL40+AQ40+AR40+AS40+AT40,2)</f>
        <v>0</v>
      </c>
      <c r="AW39" s="257"/>
      <c r="AX39" s="256" t="s">
        <v>135</v>
      </c>
      <c r="AY39" s="254">
        <f>ROUND(SUM(G40:AT40)/0.6,0)*0.6</f>
        <v>0</v>
      </c>
    </row>
    <row r="40" spans="1:51" s="119" customFormat="1" ht="12" customHeight="1">
      <c r="A40" s="260"/>
      <c r="B40" s="261"/>
      <c r="C40" s="261"/>
      <c r="D40" s="261"/>
      <c r="E40" s="262"/>
      <c r="F40" s="263"/>
      <c r="G40" s="123">
        <f t="shared" ref="G40:L40" si="28">ROUND(G39*$N$14,2)</f>
        <v>0</v>
      </c>
      <c r="H40" s="124">
        <f t="shared" si="28"/>
        <v>0</v>
      </c>
      <c r="I40" s="124">
        <f t="shared" si="28"/>
        <v>0</v>
      </c>
      <c r="J40" s="124">
        <f t="shared" si="28"/>
        <v>0</v>
      </c>
      <c r="K40" s="124">
        <f t="shared" si="28"/>
        <v>0</v>
      </c>
      <c r="L40" s="125">
        <f t="shared" si="28"/>
        <v>0</v>
      </c>
      <c r="M40" s="27">
        <f t="shared" ref="M40:R40" si="29">ROUND(M39*$N$15,2)</f>
        <v>0</v>
      </c>
      <c r="N40" s="28">
        <f t="shared" si="29"/>
        <v>0</v>
      </c>
      <c r="O40" s="28">
        <f t="shared" si="29"/>
        <v>0</v>
      </c>
      <c r="P40" s="28">
        <f t="shared" si="29"/>
        <v>0</v>
      </c>
      <c r="Q40" s="28">
        <f t="shared" si="29"/>
        <v>0</v>
      </c>
      <c r="R40" s="29">
        <f t="shared" si="29"/>
        <v>0</v>
      </c>
      <c r="S40" s="126">
        <f>ROUND(S39*$N$14,2)</f>
        <v>0</v>
      </c>
      <c r="T40" s="121">
        <f>ROUND(T39*$N$15,2)</f>
        <v>0</v>
      </c>
      <c r="U40" s="123">
        <f t="shared" ref="U40:AA40" si="30">ROUND(U39*$N$14,2)</f>
        <v>0</v>
      </c>
      <c r="V40" s="124">
        <f t="shared" si="30"/>
        <v>0</v>
      </c>
      <c r="W40" s="124">
        <f t="shared" si="30"/>
        <v>0</v>
      </c>
      <c r="X40" s="124">
        <f t="shared" si="30"/>
        <v>0</v>
      </c>
      <c r="Y40" s="124">
        <f t="shared" si="30"/>
        <v>0</v>
      </c>
      <c r="Z40" s="124">
        <f t="shared" si="30"/>
        <v>0</v>
      </c>
      <c r="AA40" s="125">
        <f t="shared" si="30"/>
        <v>0</v>
      </c>
      <c r="AB40" s="27">
        <f t="shared" ref="AB40:AH40" si="31">ROUND(AB39*$N$15,2)</f>
        <v>0</v>
      </c>
      <c r="AC40" s="28">
        <f t="shared" si="31"/>
        <v>0</v>
      </c>
      <c r="AD40" s="28">
        <f t="shared" si="31"/>
        <v>0</v>
      </c>
      <c r="AE40" s="28">
        <f t="shared" si="31"/>
        <v>0</v>
      </c>
      <c r="AF40" s="28">
        <f t="shared" si="31"/>
        <v>0</v>
      </c>
      <c r="AG40" s="28">
        <f t="shared" si="31"/>
        <v>0</v>
      </c>
      <c r="AH40" s="29">
        <f t="shared" si="31"/>
        <v>0</v>
      </c>
      <c r="AI40" s="123">
        <f>ROUND(AI39*$N$14,2)</f>
        <v>0</v>
      </c>
      <c r="AJ40" s="125">
        <f>ROUND(AJ39*$N$14,2)</f>
        <v>0</v>
      </c>
      <c r="AK40" s="27">
        <f>ROUND(AK39*$N$15,2)</f>
        <v>0</v>
      </c>
      <c r="AL40" s="29">
        <f>ROUND(AL39*$N$15,2)</f>
        <v>0</v>
      </c>
      <c r="AM40" s="123">
        <f>ROUND(AM39*$N$14,2)</f>
        <v>0</v>
      </c>
      <c r="AN40" s="124">
        <f>ROUND(AN39*$N$14,2)</f>
        <v>0</v>
      </c>
      <c r="AO40" s="124">
        <f>ROUND(AO39*$N$14,2)</f>
        <v>0</v>
      </c>
      <c r="AP40" s="125">
        <f>ROUND(AP39*$N$14,2)</f>
        <v>0</v>
      </c>
      <c r="AQ40" s="27">
        <f>ROUND(AQ39*$N$15,2)</f>
        <v>0</v>
      </c>
      <c r="AR40" s="28">
        <f>ROUND(AR39*$N$15,2)</f>
        <v>0</v>
      </c>
      <c r="AS40" s="28">
        <f>ROUND(AS39*$N$15,2)</f>
        <v>0</v>
      </c>
      <c r="AT40" s="29">
        <f>ROUND(AT39*$N$15,2)</f>
        <v>0</v>
      </c>
      <c r="AU40" s="264"/>
      <c r="AV40" s="264"/>
      <c r="AW40" s="258"/>
      <c r="AX40" s="256"/>
      <c r="AY40" s="254"/>
    </row>
    <row r="41" spans="1:51" s="189" customFormat="1" ht="12" customHeight="1">
      <c r="A41" s="260" t="s">
        <v>67</v>
      </c>
      <c r="B41" s="261"/>
      <c r="C41" s="261"/>
      <c r="D41" s="261"/>
      <c r="E41" s="262"/>
      <c r="F41" s="263" t="s">
        <v>76</v>
      </c>
      <c r="G41" s="39"/>
      <c r="H41" s="40"/>
      <c r="I41" s="40"/>
      <c r="J41" s="40">
        <v>2.5000000000000001E-2</v>
      </c>
      <c r="K41" s="40"/>
      <c r="L41" s="41"/>
      <c r="M41" s="39"/>
      <c r="N41" s="40"/>
      <c r="O41" s="40"/>
      <c r="P41" s="40">
        <v>0.03</v>
      </c>
      <c r="Q41" s="40"/>
      <c r="R41" s="41"/>
      <c r="S41" s="118"/>
      <c r="T41" s="42"/>
      <c r="U41" s="39"/>
      <c r="V41" s="40"/>
      <c r="W41" s="40"/>
      <c r="X41" s="40"/>
      <c r="Y41" s="40"/>
      <c r="Z41" s="40"/>
      <c r="AA41" s="41">
        <v>0.01</v>
      </c>
      <c r="AB41" s="39"/>
      <c r="AC41" s="40"/>
      <c r="AD41" s="40"/>
      <c r="AE41" s="40"/>
      <c r="AF41" s="40"/>
      <c r="AG41" s="40"/>
      <c r="AH41" s="41">
        <v>0.01</v>
      </c>
      <c r="AI41" s="39"/>
      <c r="AJ41" s="133"/>
      <c r="AK41" s="39"/>
      <c r="AL41" s="41"/>
      <c r="AM41" s="39">
        <v>0.01</v>
      </c>
      <c r="AN41" s="40"/>
      <c r="AO41" s="46"/>
      <c r="AP41" s="133">
        <v>0.02</v>
      </c>
      <c r="AQ41" s="47">
        <v>1.2999999999999999E-2</v>
      </c>
      <c r="AR41" s="40"/>
      <c r="AS41" s="40"/>
      <c r="AT41" s="41">
        <v>2.5000000000000001E-2</v>
      </c>
      <c r="AU41" s="264">
        <f>ROUND(G42+H42+I42+J42+K42+L42+S42+U42+V42+W42+X42+Y42+Z42+AA42+AI42+AJ42+AM42+AN42+AO42+AP42,2)</f>
        <v>0</v>
      </c>
      <c r="AV41" s="264">
        <f>ROUND(M42+N42+O42+P42+Q42+R42+T42+AB42+AC42+AD42+AE42+AF42+AG42+AH42+AK42+AL42+AQ42+AR42+AS42+AT42,2)</f>
        <v>0</v>
      </c>
      <c r="AW41" s="257"/>
      <c r="AX41" s="256" t="s">
        <v>136</v>
      </c>
      <c r="AY41" s="254">
        <f>ROUND(SUM(G42:AT42)/0.4,0)*0.4</f>
        <v>0</v>
      </c>
    </row>
    <row r="42" spans="1:51" s="134" customFormat="1" ht="12" customHeight="1">
      <c r="A42" s="260"/>
      <c r="B42" s="261"/>
      <c r="C42" s="261"/>
      <c r="D42" s="261"/>
      <c r="E42" s="262"/>
      <c r="F42" s="263"/>
      <c r="G42" s="123">
        <f t="shared" ref="G42:L42" si="32">ROUND(G41*$N$14,2)</f>
        <v>0</v>
      </c>
      <c r="H42" s="124">
        <f t="shared" si="32"/>
        <v>0</v>
      </c>
      <c r="I42" s="124">
        <f t="shared" si="32"/>
        <v>0</v>
      </c>
      <c r="J42" s="124">
        <f t="shared" si="32"/>
        <v>0</v>
      </c>
      <c r="K42" s="124">
        <f t="shared" si="32"/>
        <v>0</v>
      </c>
      <c r="L42" s="125">
        <f t="shared" si="32"/>
        <v>0</v>
      </c>
      <c r="M42" s="27">
        <f t="shared" ref="M42:R42" si="33">ROUND(M41*$N$15,2)</f>
        <v>0</v>
      </c>
      <c r="N42" s="28">
        <f t="shared" si="33"/>
        <v>0</v>
      </c>
      <c r="O42" s="28">
        <f t="shared" si="33"/>
        <v>0</v>
      </c>
      <c r="P42" s="28">
        <f t="shared" si="33"/>
        <v>0</v>
      </c>
      <c r="Q42" s="28">
        <f t="shared" si="33"/>
        <v>0</v>
      </c>
      <c r="R42" s="29">
        <f t="shared" si="33"/>
        <v>0</v>
      </c>
      <c r="S42" s="126">
        <f>ROUND(S41*$N$14,2)</f>
        <v>0</v>
      </c>
      <c r="T42" s="121">
        <f>ROUND(T41*$N$15,2)</f>
        <v>0</v>
      </c>
      <c r="U42" s="123">
        <f t="shared" ref="U42:AA42" si="34">ROUND(U41*$N$14,2)</f>
        <v>0</v>
      </c>
      <c r="V42" s="124">
        <f t="shared" si="34"/>
        <v>0</v>
      </c>
      <c r="W42" s="124">
        <f t="shared" si="34"/>
        <v>0</v>
      </c>
      <c r="X42" s="124">
        <f t="shared" si="34"/>
        <v>0</v>
      </c>
      <c r="Y42" s="124">
        <f t="shared" si="34"/>
        <v>0</v>
      </c>
      <c r="Z42" s="124">
        <f t="shared" si="34"/>
        <v>0</v>
      </c>
      <c r="AA42" s="125">
        <f t="shared" si="34"/>
        <v>0</v>
      </c>
      <c r="AB42" s="27">
        <f t="shared" ref="AB42:AH42" si="35">ROUND(AB41*$N$15,2)</f>
        <v>0</v>
      </c>
      <c r="AC42" s="28">
        <f t="shared" si="35"/>
        <v>0</v>
      </c>
      <c r="AD42" s="28">
        <f t="shared" si="35"/>
        <v>0</v>
      </c>
      <c r="AE42" s="28">
        <f t="shared" si="35"/>
        <v>0</v>
      </c>
      <c r="AF42" s="28">
        <f t="shared" si="35"/>
        <v>0</v>
      </c>
      <c r="AG42" s="28">
        <f t="shared" si="35"/>
        <v>0</v>
      </c>
      <c r="AH42" s="29">
        <f t="shared" si="35"/>
        <v>0</v>
      </c>
      <c r="AI42" s="123">
        <f>ROUND(AI41*$N$14,2)</f>
        <v>0</v>
      </c>
      <c r="AJ42" s="125">
        <f>ROUND(AJ41*$N$14,2)</f>
        <v>0</v>
      </c>
      <c r="AK42" s="27">
        <f>ROUND(AK41*$N$15,2)</f>
        <v>0</v>
      </c>
      <c r="AL42" s="29">
        <f>ROUND(AL41*$N$15,2)</f>
        <v>0</v>
      </c>
      <c r="AM42" s="123">
        <f>ROUND(AM41*$N$14,2)</f>
        <v>0</v>
      </c>
      <c r="AN42" s="124">
        <f>ROUND(AN41*$N$14,2)</f>
        <v>0</v>
      </c>
      <c r="AO42" s="124">
        <f>ROUND(AO41*$N$14,2)</f>
        <v>0</v>
      </c>
      <c r="AP42" s="125">
        <f>ROUND(AP41*$N$14,2)</f>
        <v>0</v>
      </c>
      <c r="AQ42" s="27">
        <f>ROUND(AQ41*$N$15,2)</f>
        <v>0</v>
      </c>
      <c r="AR42" s="28">
        <f>ROUND(AR41*$N$15,2)</f>
        <v>0</v>
      </c>
      <c r="AS42" s="28">
        <f>ROUND(AS41*$N$15,2)</f>
        <v>0</v>
      </c>
      <c r="AT42" s="29">
        <f>ROUND(AT41*$N$15,2)</f>
        <v>0</v>
      </c>
      <c r="AU42" s="264"/>
      <c r="AV42" s="264"/>
      <c r="AW42" s="258"/>
      <c r="AX42" s="256"/>
      <c r="AY42" s="254"/>
    </row>
    <row r="43" spans="1:51" s="119" customFormat="1" ht="12" customHeight="1">
      <c r="A43" s="260" t="s">
        <v>29</v>
      </c>
      <c r="B43" s="261"/>
      <c r="C43" s="261"/>
      <c r="D43" s="261"/>
      <c r="E43" s="262"/>
      <c r="F43" s="263" t="s">
        <v>73</v>
      </c>
      <c r="G43" s="39">
        <v>2.1000000000000001E-2</v>
      </c>
      <c r="H43" s="135">
        <v>7.4999999999999997E-2</v>
      </c>
      <c r="I43" s="40">
        <v>9.1999999999999998E-2</v>
      </c>
      <c r="J43" s="40"/>
      <c r="K43" s="40"/>
      <c r="L43" s="41"/>
      <c r="M43" s="39">
        <v>2.1000000000000001E-2</v>
      </c>
      <c r="N43" s="40">
        <v>0.1</v>
      </c>
      <c r="O43" s="40">
        <v>9.1999999999999998E-2</v>
      </c>
      <c r="P43" s="40"/>
      <c r="Q43" s="40"/>
      <c r="R43" s="41"/>
      <c r="S43" s="118"/>
      <c r="T43" s="42"/>
      <c r="U43" s="39"/>
      <c r="V43" s="40"/>
      <c r="W43" s="46"/>
      <c r="X43" s="46"/>
      <c r="Y43" s="46"/>
      <c r="Z43" s="46"/>
      <c r="AA43" s="133"/>
      <c r="AB43" s="47"/>
      <c r="AC43" s="40"/>
      <c r="AD43" s="40"/>
      <c r="AE43" s="40"/>
      <c r="AF43" s="40"/>
      <c r="AG43" s="40"/>
      <c r="AH43" s="41"/>
      <c r="AI43" s="39">
        <v>0.189</v>
      </c>
      <c r="AJ43" s="41">
        <v>6.0999999999999999E-2</v>
      </c>
      <c r="AK43" s="39">
        <v>0.21099999999999999</v>
      </c>
      <c r="AL43" s="41">
        <v>9.4E-2</v>
      </c>
      <c r="AM43" s="39">
        <v>1.0999999999999999E-2</v>
      </c>
      <c r="AN43" s="40"/>
      <c r="AO43" s="40"/>
      <c r="AP43" s="41"/>
      <c r="AQ43" s="39">
        <v>1.2999999999999999E-2</v>
      </c>
      <c r="AR43" s="40"/>
      <c r="AS43" s="40"/>
      <c r="AT43" s="41"/>
      <c r="AU43" s="264">
        <f>ROUND(G44+H44+I44+J44+K44+L44+S44+U44+V44+W44+X44+Y44+Z44+AA44+AI44+AJ44+AM44+AN44+AO44+AP44,2)</f>
        <v>0</v>
      </c>
      <c r="AV43" s="264">
        <f>ROUND(M44+N44+O44+P44+Q44+R44+T44+AB44+AC44+AD44+AE44+AF44+AG44+AH44+AK44+AL44+AQ44+AR44+AS44+AT44,2)</f>
        <v>0</v>
      </c>
      <c r="AW43" s="257"/>
      <c r="AX43" s="256" t="s">
        <v>162</v>
      </c>
      <c r="AY43" s="289">
        <f>ROUND(SUM(G44:AT44),0)</f>
        <v>0</v>
      </c>
    </row>
    <row r="44" spans="1:51" s="119" customFormat="1" ht="12" customHeight="1">
      <c r="A44" s="260"/>
      <c r="B44" s="261"/>
      <c r="C44" s="261"/>
      <c r="D44" s="261"/>
      <c r="E44" s="262"/>
      <c r="F44" s="263"/>
      <c r="G44" s="123">
        <f t="shared" ref="G44:L44" si="36">ROUND(G43*$N$14,2)</f>
        <v>0</v>
      </c>
      <c r="H44" s="28">
        <f t="shared" si="36"/>
        <v>0</v>
      </c>
      <c r="I44" s="28">
        <f t="shared" si="36"/>
        <v>0</v>
      </c>
      <c r="J44" s="124">
        <f t="shared" si="36"/>
        <v>0</v>
      </c>
      <c r="K44" s="124">
        <f t="shared" si="36"/>
        <v>0</v>
      </c>
      <c r="L44" s="125">
        <f t="shared" si="36"/>
        <v>0</v>
      </c>
      <c r="M44" s="27">
        <f t="shared" ref="M44:R44" si="37">ROUND(M43*$N$15,2)</f>
        <v>0</v>
      </c>
      <c r="N44" s="28">
        <f t="shared" si="37"/>
        <v>0</v>
      </c>
      <c r="O44" s="28">
        <f t="shared" si="37"/>
        <v>0</v>
      </c>
      <c r="P44" s="28">
        <f t="shared" si="37"/>
        <v>0</v>
      </c>
      <c r="Q44" s="28">
        <f t="shared" si="37"/>
        <v>0</v>
      </c>
      <c r="R44" s="29">
        <f t="shared" si="37"/>
        <v>0</v>
      </c>
      <c r="S44" s="126">
        <f>ROUND(S43*$N$14,2)</f>
        <v>0</v>
      </c>
      <c r="T44" s="121">
        <f>ROUND(T43*$N$15,2)</f>
        <v>0</v>
      </c>
      <c r="U44" s="123">
        <f t="shared" ref="U44:AA44" si="38">ROUND(U43*$N$14,2)</f>
        <v>0</v>
      </c>
      <c r="V44" s="124">
        <f t="shared" si="38"/>
        <v>0</v>
      </c>
      <c r="W44" s="124">
        <f t="shared" si="38"/>
        <v>0</v>
      </c>
      <c r="X44" s="124">
        <f t="shared" si="38"/>
        <v>0</v>
      </c>
      <c r="Y44" s="124">
        <f t="shared" si="38"/>
        <v>0</v>
      </c>
      <c r="Z44" s="124">
        <f t="shared" si="38"/>
        <v>0</v>
      </c>
      <c r="AA44" s="125">
        <f t="shared" si="38"/>
        <v>0</v>
      </c>
      <c r="AB44" s="27">
        <f t="shared" ref="AB44:AH44" si="39">ROUND(AB43*$N$15,2)</f>
        <v>0</v>
      </c>
      <c r="AC44" s="28">
        <f t="shared" si="39"/>
        <v>0</v>
      </c>
      <c r="AD44" s="28">
        <f t="shared" si="39"/>
        <v>0</v>
      </c>
      <c r="AE44" s="28">
        <f t="shared" si="39"/>
        <v>0</v>
      </c>
      <c r="AF44" s="28">
        <f t="shared" si="39"/>
        <v>0</v>
      </c>
      <c r="AG44" s="28">
        <f t="shared" si="39"/>
        <v>0</v>
      </c>
      <c r="AH44" s="29">
        <f t="shared" si="39"/>
        <v>0</v>
      </c>
      <c r="AI44" s="123">
        <f>ROUND(AI43*$N$14,2)</f>
        <v>0</v>
      </c>
      <c r="AJ44" s="125">
        <f>ROUND(AJ43*$N$14,2)</f>
        <v>0</v>
      </c>
      <c r="AK44" s="27">
        <f>ROUND(AK43*$N$15,2)</f>
        <v>0</v>
      </c>
      <c r="AL44" s="29">
        <f>ROUND(AL43*$N$15,2)</f>
        <v>0</v>
      </c>
      <c r="AM44" s="123">
        <f>ROUND(AM43*$N$14,2)</f>
        <v>0</v>
      </c>
      <c r="AN44" s="124">
        <f>ROUND(AN43*$N$14,2)</f>
        <v>0</v>
      </c>
      <c r="AO44" s="124">
        <f>ROUND(AO43*$N$14,2)</f>
        <v>0</v>
      </c>
      <c r="AP44" s="125">
        <f>ROUND(AP43*$N$14,2)</f>
        <v>0</v>
      </c>
      <c r="AQ44" s="27">
        <f>ROUND(AQ43*$N$15,2)</f>
        <v>0</v>
      </c>
      <c r="AR44" s="28">
        <f>ROUND(AR43*$N$15,2)</f>
        <v>0</v>
      </c>
      <c r="AS44" s="28">
        <f>ROUND(AS43*$N$15,2)</f>
        <v>0</v>
      </c>
      <c r="AT44" s="29">
        <f>ROUND(AT43*$N$15,2)</f>
        <v>0</v>
      </c>
      <c r="AU44" s="264"/>
      <c r="AV44" s="264"/>
      <c r="AW44" s="258"/>
      <c r="AX44" s="256"/>
      <c r="AY44" s="289"/>
    </row>
    <row r="45" spans="1:51" s="102" customFormat="1" ht="12" customHeight="1">
      <c r="A45" s="260" t="s">
        <v>31</v>
      </c>
      <c r="B45" s="261"/>
      <c r="C45" s="261"/>
      <c r="D45" s="261"/>
      <c r="E45" s="262"/>
      <c r="F45" s="263" t="s">
        <v>72</v>
      </c>
      <c r="G45" s="39"/>
      <c r="H45" s="40"/>
      <c r="I45" s="40"/>
      <c r="J45" s="40"/>
      <c r="K45" s="40"/>
      <c r="L45" s="41"/>
      <c r="M45" s="39"/>
      <c r="N45" s="40"/>
      <c r="O45" s="40"/>
      <c r="P45" s="40"/>
      <c r="Q45" s="40"/>
      <c r="R45" s="41"/>
      <c r="S45" s="118"/>
      <c r="T45" s="42"/>
      <c r="U45" s="39"/>
      <c r="V45" s="40"/>
      <c r="W45" s="40">
        <v>7.4999999999999997E-3</v>
      </c>
      <c r="X45" s="40"/>
      <c r="Y45" s="40"/>
      <c r="Z45" s="40"/>
      <c r="AA45" s="41"/>
      <c r="AB45" s="39"/>
      <c r="AC45" s="40"/>
      <c r="AD45" s="40">
        <v>0.01</v>
      </c>
      <c r="AE45" s="40"/>
      <c r="AF45" s="40"/>
      <c r="AG45" s="40"/>
      <c r="AH45" s="41"/>
      <c r="AI45" s="39"/>
      <c r="AJ45" s="41"/>
      <c r="AK45" s="39"/>
      <c r="AL45" s="41"/>
      <c r="AM45" s="39"/>
      <c r="AN45" s="40">
        <v>8.9999999999999993E-3</v>
      </c>
      <c r="AO45" s="40"/>
      <c r="AP45" s="41"/>
      <c r="AQ45" s="39"/>
      <c r="AR45" s="40">
        <v>0.01</v>
      </c>
      <c r="AS45" s="40"/>
      <c r="AT45" s="41"/>
      <c r="AU45" s="264">
        <f>ROUND(G46+H46+I46+J46+K46+L46+S46+U46+V46+W46+X46+Y46+Z46+AA46+AI46+AJ46+AM46+AN46+AO46+AP46,2)</f>
        <v>0</v>
      </c>
      <c r="AV45" s="264">
        <f>ROUND(M46+N46+O46+P46+Q46+R46+T46+AB46+AC46+AD46+AE46+AF46+AG46+AH46+AK46+AL46+AQ46+AR46+AS46+AT46,2)</f>
        <v>0</v>
      </c>
      <c r="AW45" s="257"/>
      <c r="AX45" s="256" t="s">
        <v>103</v>
      </c>
      <c r="AY45" s="254">
        <f>ROUND(SUM(G46:AT46),2)</f>
        <v>0</v>
      </c>
    </row>
    <row r="46" spans="1:51" s="102" customFormat="1" ht="12" customHeight="1">
      <c r="A46" s="260"/>
      <c r="B46" s="261"/>
      <c r="C46" s="261"/>
      <c r="D46" s="261"/>
      <c r="E46" s="262"/>
      <c r="F46" s="263"/>
      <c r="G46" s="123">
        <f t="shared" ref="G46:L46" si="40">ROUND(G45*$N$14,2)</f>
        <v>0</v>
      </c>
      <c r="H46" s="124">
        <f t="shared" si="40"/>
        <v>0</v>
      </c>
      <c r="I46" s="124">
        <f t="shared" si="40"/>
        <v>0</v>
      </c>
      <c r="J46" s="124">
        <f t="shared" si="40"/>
        <v>0</v>
      </c>
      <c r="K46" s="124">
        <f t="shared" si="40"/>
        <v>0</v>
      </c>
      <c r="L46" s="125">
        <f t="shared" si="40"/>
        <v>0</v>
      </c>
      <c r="M46" s="27">
        <f t="shared" ref="M46:R46" si="41">ROUND(M45*$N$15,2)</f>
        <v>0</v>
      </c>
      <c r="N46" s="28">
        <f t="shared" si="41"/>
        <v>0</v>
      </c>
      <c r="O46" s="28">
        <f t="shared" si="41"/>
        <v>0</v>
      </c>
      <c r="P46" s="28">
        <f t="shared" si="41"/>
        <v>0</v>
      </c>
      <c r="Q46" s="28">
        <f t="shared" si="41"/>
        <v>0</v>
      </c>
      <c r="R46" s="29">
        <f t="shared" si="41"/>
        <v>0</v>
      </c>
      <c r="S46" s="126">
        <f>ROUND(S45*$N$14,2)</f>
        <v>0</v>
      </c>
      <c r="T46" s="121">
        <f>ROUND(T45*$N$15,2)</f>
        <v>0</v>
      </c>
      <c r="U46" s="123">
        <f t="shared" ref="U46:AA46" si="42">ROUND(U45*$N$14,2)</f>
        <v>0</v>
      </c>
      <c r="V46" s="124">
        <f t="shared" si="42"/>
        <v>0</v>
      </c>
      <c r="W46" s="124">
        <f t="shared" si="42"/>
        <v>0</v>
      </c>
      <c r="X46" s="124">
        <f t="shared" si="42"/>
        <v>0</v>
      </c>
      <c r="Y46" s="124">
        <f t="shared" si="42"/>
        <v>0</v>
      </c>
      <c r="Z46" s="124">
        <f t="shared" si="42"/>
        <v>0</v>
      </c>
      <c r="AA46" s="125">
        <f t="shared" si="42"/>
        <v>0</v>
      </c>
      <c r="AB46" s="27">
        <f t="shared" ref="AB46:AH46" si="43">ROUND(AB45*$N$15,2)</f>
        <v>0</v>
      </c>
      <c r="AC46" s="28">
        <f t="shared" si="43"/>
        <v>0</v>
      </c>
      <c r="AD46" s="28">
        <f t="shared" si="43"/>
        <v>0</v>
      </c>
      <c r="AE46" s="28">
        <f t="shared" si="43"/>
        <v>0</v>
      </c>
      <c r="AF46" s="28">
        <f t="shared" si="43"/>
        <v>0</v>
      </c>
      <c r="AG46" s="28">
        <f t="shared" si="43"/>
        <v>0</v>
      </c>
      <c r="AH46" s="29">
        <f t="shared" si="43"/>
        <v>0</v>
      </c>
      <c r="AI46" s="123">
        <f>ROUND(AI45*$N$14,2)</f>
        <v>0</v>
      </c>
      <c r="AJ46" s="125">
        <f>ROUND(AJ45*$N$14,2)</f>
        <v>0</v>
      </c>
      <c r="AK46" s="27">
        <f>ROUND(AK45*$N$15,2)</f>
        <v>0</v>
      </c>
      <c r="AL46" s="29">
        <f>ROUND(AL45*$N$15,2)</f>
        <v>0</v>
      </c>
      <c r="AM46" s="123">
        <f>ROUND(AM45*$N$14,2)</f>
        <v>0</v>
      </c>
      <c r="AN46" s="124">
        <f>ROUND(AN45*$N$14,2)</f>
        <v>0</v>
      </c>
      <c r="AO46" s="124">
        <f>ROUND(AO45*$N$14,2)</f>
        <v>0</v>
      </c>
      <c r="AP46" s="125">
        <f>ROUND(AP45*$N$14,2)</f>
        <v>0</v>
      </c>
      <c r="AQ46" s="27">
        <f>ROUND(AQ45*$N$15,2)</f>
        <v>0</v>
      </c>
      <c r="AR46" s="28">
        <f>ROUND(AR45*$N$15,2)</f>
        <v>0</v>
      </c>
      <c r="AS46" s="28">
        <f>ROUND(AS45*$N$15,2)</f>
        <v>0</v>
      </c>
      <c r="AT46" s="29">
        <f>ROUND(AT45*$N$15,2)</f>
        <v>0</v>
      </c>
      <c r="AU46" s="264"/>
      <c r="AV46" s="264"/>
      <c r="AW46" s="258"/>
      <c r="AX46" s="256"/>
      <c r="AY46" s="254"/>
    </row>
    <row r="47" spans="1:51" s="102" customFormat="1" ht="12" customHeight="1">
      <c r="A47" s="260" t="s">
        <v>32</v>
      </c>
      <c r="B47" s="261"/>
      <c r="C47" s="261"/>
      <c r="D47" s="261"/>
      <c r="E47" s="262"/>
      <c r="F47" s="263" t="s">
        <v>76</v>
      </c>
      <c r="G47" s="39"/>
      <c r="H47" s="40"/>
      <c r="I47" s="40"/>
      <c r="J47" s="40"/>
      <c r="K47" s="40"/>
      <c r="L47" s="41"/>
      <c r="M47" s="39"/>
      <c r="N47" s="40"/>
      <c r="O47" s="40"/>
      <c r="P47" s="40"/>
      <c r="Q47" s="40"/>
      <c r="R47" s="41"/>
      <c r="S47" s="118"/>
      <c r="T47" s="42"/>
      <c r="U47" s="39"/>
      <c r="V47" s="40"/>
      <c r="W47" s="40"/>
      <c r="X47" s="40"/>
      <c r="Y47" s="40"/>
      <c r="Z47" s="40"/>
      <c r="AA47" s="41"/>
      <c r="AB47" s="39"/>
      <c r="AC47" s="40"/>
      <c r="AD47" s="40"/>
      <c r="AE47" s="40"/>
      <c r="AF47" s="40"/>
      <c r="AG47" s="40"/>
      <c r="AH47" s="41"/>
      <c r="AI47" s="39"/>
      <c r="AJ47" s="41"/>
      <c r="AK47" s="39"/>
      <c r="AL47" s="41"/>
      <c r="AM47" s="39"/>
      <c r="AN47" s="40"/>
      <c r="AO47" s="40"/>
      <c r="AP47" s="41"/>
      <c r="AQ47" s="39"/>
      <c r="AR47" s="40"/>
      <c r="AS47" s="40"/>
      <c r="AT47" s="41"/>
      <c r="AU47" s="264">
        <f>ROUND(G48+H48+I48+J48+K48+L48+S48+U48+V48+W48+X48+Y48+Z48+AA48+AI48+AJ48+AM48+AN48+AO48+AP48,2)</f>
        <v>0</v>
      </c>
      <c r="AV47" s="264">
        <f>ROUND(M48+N48+O48+P48+Q48+R48+T48+AB48+AC48+AD48+AE48+AF48+AG48+AH48+AK48+AL48+AQ48+AR48+AS48+AT48,2)</f>
        <v>0</v>
      </c>
      <c r="AW47" s="257"/>
      <c r="AX47" s="256" t="s">
        <v>104</v>
      </c>
      <c r="AY47" s="254">
        <f>ROUND(SUM(G48:AT48),2)</f>
        <v>0</v>
      </c>
    </row>
    <row r="48" spans="1:51" s="102" customFormat="1" ht="12" customHeight="1">
      <c r="A48" s="260"/>
      <c r="B48" s="261"/>
      <c r="C48" s="261"/>
      <c r="D48" s="261"/>
      <c r="E48" s="262"/>
      <c r="F48" s="263"/>
      <c r="G48" s="123">
        <f t="shared" ref="G48:L48" si="44">ROUND(G47*$N$14,2)</f>
        <v>0</v>
      </c>
      <c r="H48" s="124">
        <f t="shared" si="44"/>
        <v>0</v>
      </c>
      <c r="I48" s="124">
        <f t="shared" si="44"/>
        <v>0</v>
      </c>
      <c r="J48" s="124">
        <f t="shared" si="44"/>
        <v>0</v>
      </c>
      <c r="K48" s="124">
        <f t="shared" si="44"/>
        <v>0</v>
      </c>
      <c r="L48" s="125">
        <f t="shared" si="44"/>
        <v>0</v>
      </c>
      <c r="M48" s="27">
        <f t="shared" ref="M48:R48" si="45">ROUND(M47*$N$15,2)</f>
        <v>0</v>
      </c>
      <c r="N48" s="28">
        <f t="shared" si="45"/>
        <v>0</v>
      </c>
      <c r="O48" s="28">
        <f t="shared" si="45"/>
        <v>0</v>
      </c>
      <c r="P48" s="28">
        <f t="shared" si="45"/>
        <v>0</v>
      </c>
      <c r="Q48" s="28">
        <f t="shared" si="45"/>
        <v>0</v>
      </c>
      <c r="R48" s="29">
        <f t="shared" si="45"/>
        <v>0</v>
      </c>
      <c r="S48" s="126">
        <f>ROUND(S47*$N$14,2)</f>
        <v>0</v>
      </c>
      <c r="T48" s="121">
        <f>ROUND(T47*$N$15,2)</f>
        <v>0</v>
      </c>
      <c r="U48" s="123">
        <f t="shared" ref="U48:AA48" si="46">ROUND(U47*$N$14,2)</f>
        <v>0</v>
      </c>
      <c r="V48" s="124">
        <f t="shared" si="46"/>
        <v>0</v>
      </c>
      <c r="W48" s="124">
        <f t="shared" si="46"/>
        <v>0</v>
      </c>
      <c r="X48" s="124">
        <f t="shared" si="46"/>
        <v>0</v>
      </c>
      <c r="Y48" s="124">
        <f t="shared" si="46"/>
        <v>0</v>
      </c>
      <c r="Z48" s="124">
        <f t="shared" si="46"/>
        <v>0</v>
      </c>
      <c r="AA48" s="125">
        <f t="shared" si="46"/>
        <v>0</v>
      </c>
      <c r="AB48" s="27">
        <f t="shared" ref="AB48:AH48" si="47">ROUND(AB47*$N$15,2)</f>
        <v>0</v>
      </c>
      <c r="AC48" s="28">
        <f t="shared" si="47"/>
        <v>0</v>
      </c>
      <c r="AD48" s="28">
        <f t="shared" si="47"/>
        <v>0</v>
      </c>
      <c r="AE48" s="28">
        <f t="shared" si="47"/>
        <v>0</v>
      </c>
      <c r="AF48" s="28">
        <f t="shared" si="47"/>
        <v>0</v>
      </c>
      <c r="AG48" s="28">
        <f t="shared" si="47"/>
        <v>0</v>
      </c>
      <c r="AH48" s="29">
        <f t="shared" si="47"/>
        <v>0</v>
      </c>
      <c r="AI48" s="123">
        <f>ROUND(AI47*$N$14,2)</f>
        <v>0</v>
      </c>
      <c r="AJ48" s="125">
        <f>ROUND(AJ47*$N$14,2)</f>
        <v>0</v>
      </c>
      <c r="AK48" s="27">
        <f>ROUND(AK47*$N$15,2)</f>
        <v>0</v>
      </c>
      <c r="AL48" s="29">
        <f>ROUND(AL47*$N$15,2)</f>
        <v>0</v>
      </c>
      <c r="AM48" s="123">
        <f>ROUND(AM47*$N$14,2)</f>
        <v>0</v>
      </c>
      <c r="AN48" s="124">
        <f>ROUND(AN47*$N$14,2)</f>
        <v>0</v>
      </c>
      <c r="AO48" s="124">
        <f>ROUND(AO47*$N$14,2)</f>
        <v>0</v>
      </c>
      <c r="AP48" s="125">
        <f>ROUND(AP47*$N$14,2)</f>
        <v>0</v>
      </c>
      <c r="AQ48" s="27">
        <f>ROUND(AQ47*$N$15,2)</f>
        <v>0</v>
      </c>
      <c r="AR48" s="28">
        <f>ROUND(AR47*$N$15,2)</f>
        <v>0</v>
      </c>
      <c r="AS48" s="28">
        <f>ROUND(AS47*$N$15,2)</f>
        <v>0</v>
      </c>
      <c r="AT48" s="29">
        <f>ROUND(AT47*$N$15,2)</f>
        <v>0</v>
      </c>
      <c r="AU48" s="264"/>
      <c r="AV48" s="264"/>
      <c r="AW48" s="258"/>
      <c r="AX48" s="256"/>
      <c r="AY48" s="254"/>
    </row>
    <row r="49" spans="1:51" s="119" customFormat="1" ht="12" customHeight="1">
      <c r="A49" s="260" t="s">
        <v>158</v>
      </c>
      <c r="B49" s="261"/>
      <c r="C49" s="261"/>
      <c r="D49" s="261"/>
      <c r="E49" s="262"/>
      <c r="F49" s="263" t="s">
        <v>76</v>
      </c>
      <c r="G49" s="39">
        <v>1.2E-2</v>
      </c>
      <c r="H49" s="40"/>
      <c r="I49" s="40"/>
      <c r="J49" s="40"/>
      <c r="K49" s="40"/>
      <c r="L49" s="41"/>
      <c r="M49" s="39">
        <v>1.2E-2</v>
      </c>
      <c r="N49" s="40"/>
      <c r="O49" s="40"/>
      <c r="P49" s="40"/>
      <c r="Q49" s="40"/>
      <c r="R49" s="44"/>
      <c r="S49" s="118"/>
      <c r="T49" s="42"/>
      <c r="U49" s="39"/>
      <c r="V49" s="40"/>
      <c r="W49" s="40"/>
      <c r="X49" s="40"/>
      <c r="Y49" s="40"/>
      <c r="Z49" s="40"/>
      <c r="AA49" s="41"/>
      <c r="AB49" s="47"/>
      <c r="AC49" s="45"/>
      <c r="AD49" s="43"/>
      <c r="AE49" s="40"/>
      <c r="AF49" s="40"/>
      <c r="AG49" s="40"/>
      <c r="AH49" s="41"/>
      <c r="AI49" s="39"/>
      <c r="AJ49" s="41"/>
      <c r="AK49" s="39"/>
      <c r="AL49" s="41"/>
      <c r="AM49" s="39"/>
      <c r="AN49" s="40"/>
      <c r="AO49" s="40"/>
      <c r="AP49" s="41"/>
      <c r="AQ49" s="39"/>
      <c r="AR49" s="40"/>
      <c r="AS49" s="40"/>
      <c r="AT49" s="41"/>
      <c r="AU49" s="264">
        <f>ROUND(G50+H50+I50+J50+K50+L50+S50+U50+V50+W50+X50+Y50+Z50+AA50+AI50+AJ50+AM50+AN50+AO50+AP50,3)</f>
        <v>0</v>
      </c>
      <c r="AV49" s="264">
        <f>ROUND(M50+N50+O50+P50+Q50+R50+T50+AB50+AC50+AD50+AE50+AF50+AG50+AH50+AK50+AL50+AQ50+AR50+AS50+AT50,3)</f>
        <v>0</v>
      </c>
      <c r="AW49" s="257"/>
      <c r="AX49" s="256" t="s">
        <v>105</v>
      </c>
      <c r="AY49" s="254">
        <f>ROUND(SUM(G50:AT50),3)</f>
        <v>0</v>
      </c>
    </row>
    <row r="50" spans="1:51" s="119" customFormat="1" ht="12" customHeight="1">
      <c r="A50" s="260"/>
      <c r="B50" s="261"/>
      <c r="C50" s="261"/>
      <c r="D50" s="261"/>
      <c r="E50" s="262"/>
      <c r="F50" s="263"/>
      <c r="G50" s="27">
        <f t="shared" ref="G50:L50" si="48">ROUND(G49*$N$14,3)</f>
        <v>0</v>
      </c>
      <c r="H50" s="63">
        <f t="shared" si="48"/>
        <v>0</v>
      </c>
      <c r="I50" s="63">
        <f t="shared" si="48"/>
        <v>0</v>
      </c>
      <c r="J50" s="63">
        <f t="shared" si="48"/>
        <v>0</v>
      </c>
      <c r="K50" s="63">
        <f t="shared" si="48"/>
        <v>0</v>
      </c>
      <c r="L50" s="64">
        <f t="shared" si="48"/>
        <v>0</v>
      </c>
      <c r="M50" s="207">
        <f t="shared" ref="M50:R50" si="49">ROUND(M49*$N$15,3)</f>
        <v>0</v>
      </c>
      <c r="N50" s="55">
        <f t="shared" si="49"/>
        <v>0</v>
      </c>
      <c r="O50" s="55">
        <f t="shared" si="49"/>
        <v>0</v>
      </c>
      <c r="P50" s="55">
        <f t="shared" si="49"/>
        <v>0</v>
      </c>
      <c r="Q50" s="55">
        <f t="shared" si="49"/>
        <v>0</v>
      </c>
      <c r="R50" s="56">
        <f t="shared" si="49"/>
        <v>0</v>
      </c>
      <c r="S50" s="136">
        <f>ROUND(S49*$N$14,3)</f>
        <v>0</v>
      </c>
      <c r="T50" s="61">
        <f>ROUND(T49*$N$15,3)</f>
        <v>0</v>
      </c>
      <c r="U50" s="62">
        <f t="shared" ref="U50:AA50" si="50">ROUND(U49*$N$14,3)</f>
        <v>0</v>
      </c>
      <c r="V50" s="63">
        <f t="shared" si="50"/>
        <v>0</v>
      </c>
      <c r="W50" s="63">
        <f t="shared" si="50"/>
        <v>0</v>
      </c>
      <c r="X50" s="63">
        <f t="shared" si="50"/>
        <v>0</v>
      </c>
      <c r="Y50" s="63">
        <f t="shared" si="50"/>
        <v>0</v>
      </c>
      <c r="Z50" s="63">
        <f t="shared" si="50"/>
        <v>0</v>
      </c>
      <c r="AA50" s="64">
        <f t="shared" si="50"/>
        <v>0</v>
      </c>
      <c r="AB50" s="54">
        <f t="shared" ref="AB50:AH50" si="51">ROUND(AB49*$N$15,3)</f>
        <v>0</v>
      </c>
      <c r="AC50" s="55">
        <f t="shared" si="51"/>
        <v>0</v>
      </c>
      <c r="AD50" s="55">
        <f t="shared" si="51"/>
        <v>0</v>
      </c>
      <c r="AE50" s="55">
        <f t="shared" si="51"/>
        <v>0</v>
      </c>
      <c r="AF50" s="55">
        <f t="shared" si="51"/>
        <v>0</v>
      </c>
      <c r="AG50" s="55">
        <f t="shared" si="51"/>
        <v>0</v>
      </c>
      <c r="AH50" s="56">
        <f t="shared" si="51"/>
        <v>0</v>
      </c>
      <c r="AI50" s="62">
        <f>ROUND(AI49*$N$14,3)</f>
        <v>0</v>
      </c>
      <c r="AJ50" s="64">
        <f>ROUND(AJ49*$N$14,3)</f>
        <v>0</v>
      </c>
      <c r="AK50" s="54">
        <f>ROUND(AK49*$N$15,3)</f>
        <v>0</v>
      </c>
      <c r="AL50" s="56">
        <f>ROUND(AL49*$N$15,3)</f>
        <v>0</v>
      </c>
      <c r="AM50" s="62">
        <f>ROUND(AM49*$N$14,3)</f>
        <v>0</v>
      </c>
      <c r="AN50" s="63">
        <f>ROUND(AN49*$N$14,3)</f>
        <v>0</v>
      </c>
      <c r="AO50" s="63">
        <f>ROUND(AO49*$N$14,3)</f>
        <v>0</v>
      </c>
      <c r="AP50" s="64">
        <f>ROUND(AP49*$N$14,3)</f>
        <v>0</v>
      </c>
      <c r="AQ50" s="54">
        <f>ROUND(AQ49*$N$15,3)</f>
        <v>0</v>
      </c>
      <c r="AR50" s="55">
        <f>ROUND(AR49*$N$15,3)</f>
        <v>0</v>
      </c>
      <c r="AS50" s="55">
        <f>ROUND(AS49*$N$15,3)</f>
        <v>0</v>
      </c>
      <c r="AT50" s="56">
        <f>ROUND(AT49*$N$15,3)</f>
        <v>0</v>
      </c>
      <c r="AU50" s="264"/>
      <c r="AV50" s="264"/>
      <c r="AW50" s="258"/>
      <c r="AX50" s="256"/>
      <c r="AY50" s="254"/>
    </row>
    <row r="51" spans="1:51" s="119" customFormat="1" ht="12" customHeight="1">
      <c r="A51" s="260" t="s">
        <v>102</v>
      </c>
      <c r="B51" s="261"/>
      <c r="C51" s="261"/>
      <c r="D51" s="261"/>
      <c r="E51" s="262"/>
      <c r="F51" s="263" t="s">
        <v>73</v>
      </c>
      <c r="G51" s="39"/>
      <c r="H51" s="40"/>
      <c r="I51" s="40"/>
      <c r="J51" s="40"/>
      <c r="K51" s="40"/>
      <c r="L51" s="41"/>
      <c r="M51" s="39"/>
      <c r="N51" s="40"/>
      <c r="O51" s="40"/>
      <c r="P51" s="40"/>
      <c r="Q51" s="40"/>
      <c r="R51" s="41"/>
      <c r="S51" s="118"/>
      <c r="T51" s="42"/>
      <c r="U51" s="39"/>
      <c r="V51" s="40"/>
      <c r="W51" s="40"/>
      <c r="X51" s="40"/>
      <c r="Y51" s="40"/>
      <c r="Z51" s="40"/>
      <c r="AA51" s="41"/>
      <c r="AB51" s="39"/>
      <c r="AC51" s="40"/>
      <c r="AD51" s="40"/>
      <c r="AE51" s="40"/>
      <c r="AF51" s="40"/>
      <c r="AG51" s="40"/>
      <c r="AH51" s="41"/>
      <c r="AI51" s="39"/>
      <c r="AJ51" s="41"/>
      <c r="AK51" s="39"/>
      <c r="AL51" s="41"/>
      <c r="AM51" s="39"/>
      <c r="AN51" s="40"/>
      <c r="AO51" s="40"/>
      <c r="AP51" s="41"/>
      <c r="AQ51" s="39"/>
      <c r="AR51" s="40"/>
      <c r="AS51" s="40"/>
      <c r="AT51" s="41"/>
      <c r="AU51" s="264">
        <f>ROUND(G52+H52+I52+J52+K52+L52+S52+U52+V52+W52+X52+Y52+Z52+AA52+AI52+AJ52+AM52+AN52+AO52+AP52,2)</f>
        <v>0</v>
      </c>
      <c r="AV51" s="264">
        <f>ROUND(M52+N52+O52+P52+Q52+R52+T52+AB52+AC52+AD52+AE52+AF52+AG52+AH52+AK52+AL52+AQ52+AR52+AS52+AT52,2)</f>
        <v>0</v>
      </c>
      <c r="AW51" s="257"/>
      <c r="AX51" s="256" t="s">
        <v>157</v>
      </c>
      <c r="AY51" s="254">
        <f>ROUND(SUM(G52:AT52),3)</f>
        <v>0</v>
      </c>
    </row>
    <row r="52" spans="1:51" s="119" customFormat="1" ht="12" customHeight="1">
      <c r="A52" s="260"/>
      <c r="B52" s="261"/>
      <c r="C52" s="261"/>
      <c r="D52" s="261"/>
      <c r="E52" s="262"/>
      <c r="F52" s="263"/>
      <c r="G52" s="137">
        <f t="shared" ref="G52:L52" si="52">ROUND(G51*$N$14,2)</f>
        <v>0</v>
      </c>
      <c r="H52" s="138">
        <f t="shared" si="52"/>
        <v>0</v>
      </c>
      <c r="I52" s="138">
        <f t="shared" si="52"/>
        <v>0</v>
      </c>
      <c r="J52" s="138">
        <f t="shared" si="52"/>
        <v>0</v>
      </c>
      <c r="K52" s="138">
        <f t="shared" si="52"/>
        <v>0</v>
      </c>
      <c r="L52" s="139">
        <f t="shared" si="52"/>
        <v>0</v>
      </c>
      <c r="M52" s="137">
        <f t="shared" ref="M52:R52" si="53">ROUND(M51*$N$15,2)</f>
        <v>0</v>
      </c>
      <c r="N52" s="138">
        <f t="shared" si="53"/>
        <v>0</v>
      </c>
      <c r="O52" s="138">
        <f t="shared" si="53"/>
        <v>0</v>
      </c>
      <c r="P52" s="138">
        <f t="shared" si="53"/>
        <v>0</v>
      </c>
      <c r="Q52" s="138">
        <f t="shared" si="53"/>
        <v>0</v>
      </c>
      <c r="R52" s="139">
        <f t="shared" si="53"/>
        <v>0</v>
      </c>
      <c r="S52" s="140">
        <f>ROUND(S51*$N$14,2)</f>
        <v>0</v>
      </c>
      <c r="T52" s="141">
        <f>ROUND(T51*$N$15,2)</f>
        <v>0</v>
      </c>
      <c r="U52" s="137">
        <f t="shared" ref="U52:AA52" si="54">ROUND(U51*$N$14,2)</f>
        <v>0</v>
      </c>
      <c r="V52" s="138">
        <f t="shared" si="54"/>
        <v>0</v>
      </c>
      <c r="W52" s="138">
        <f t="shared" si="54"/>
        <v>0</v>
      </c>
      <c r="X52" s="138">
        <f t="shared" si="54"/>
        <v>0</v>
      </c>
      <c r="Y52" s="138">
        <f t="shared" si="54"/>
        <v>0</v>
      </c>
      <c r="Z52" s="138">
        <f t="shared" si="54"/>
        <v>0</v>
      </c>
      <c r="AA52" s="139">
        <f t="shared" si="54"/>
        <v>0</v>
      </c>
      <c r="AB52" s="137">
        <f t="shared" ref="AB52:AH52" si="55">ROUND(AB51*$N$15,2)</f>
        <v>0</v>
      </c>
      <c r="AC52" s="138">
        <f t="shared" si="55"/>
        <v>0</v>
      </c>
      <c r="AD52" s="138">
        <f t="shared" si="55"/>
        <v>0</v>
      </c>
      <c r="AE52" s="138">
        <f t="shared" si="55"/>
        <v>0</v>
      </c>
      <c r="AF52" s="138">
        <f t="shared" si="55"/>
        <v>0</v>
      </c>
      <c r="AG52" s="138">
        <f t="shared" si="55"/>
        <v>0</v>
      </c>
      <c r="AH52" s="139">
        <f t="shared" si="55"/>
        <v>0</v>
      </c>
      <c r="AI52" s="137">
        <f>ROUND(AI51*$N$14,2)</f>
        <v>0</v>
      </c>
      <c r="AJ52" s="139">
        <f>ROUND(AJ51*$N$14,2)</f>
        <v>0</v>
      </c>
      <c r="AK52" s="137">
        <f>ROUND(AK51*$N$15,2)</f>
        <v>0</v>
      </c>
      <c r="AL52" s="139">
        <f>ROUND(AL51*$N$15,2)</f>
        <v>0</v>
      </c>
      <c r="AM52" s="137">
        <f>ROUND(AM51*$N$14,2)</f>
        <v>0</v>
      </c>
      <c r="AN52" s="138">
        <f>ROUND(AN51*$N$14,2)</f>
        <v>0</v>
      </c>
      <c r="AO52" s="138">
        <f>ROUND(AO51*$N$14,2)</f>
        <v>0</v>
      </c>
      <c r="AP52" s="139">
        <f>ROUND(AP51*$N$14,2)</f>
        <v>0</v>
      </c>
      <c r="AQ52" s="137">
        <f>ROUND(AQ51*$N$15,2)</f>
        <v>0</v>
      </c>
      <c r="AR52" s="138">
        <f>ROUND(AR51*$N$15,2)</f>
        <v>0</v>
      </c>
      <c r="AS52" s="138">
        <f>ROUND(AS51*$N$15,2)</f>
        <v>0</v>
      </c>
      <c r="AT52" s="139">
        <f>ROUND(AT51*$N$15,2)</f>
        <v>0</v>
      </c>
      <c r="AU52" s="264"/>
      <c r="AV52" s="264"/>
      <c r="AW52" s="258"/>
      <c r="AX52" s="256"/>
      <c r="AY52" s="254"/>
    </row>
    <row r="53" spans="1:51" s="119" customFormat="1" ht="12" customHeight="1">
      <c r="A53" s="260" t="s">
        <v>88</v>
      </c>
      <c r="B53" s="261"/>
      <c r="C53" s="261"/>
      <c r="D53" s="261"/>
      <c r="E53" s="262"/>
      <c r="F53" s="263" t="s">
        <v>73</v>
      </c>
      <c r="G53" s="39"/>
      <c r="H53" s="40"/>
      <c r="I53" s="40"/>
      <c r="J53" s="40"/>
      <c r="K53" s="40"/>
      <c r="L53" s="41"/>
      <c r="M53" s="39"/>
      <c r="N53" s="40"/>
      <c r="O53" s="40"/>
      <c r="P53" s="40"/>
      <c r="Q53" s="40"/>
      <c r="R53" s="41"/>
      <c r="S53" s="118"/>
      <c r="T53" s="42"/>
      <c r="U53" s="39"/>
      <c r="V53" s="40"/>
      <c r="W53" s="46"/>
      <c r="X53" s="46"/>
      <c r="Y53" s="46"/>
      <c r="Z53" s="46"/>
      <c r="AA53" s="133"/>
      <c r="AB53" s="47"/>
      <c r="AC53" s="40"/>
      <c r="AD53" s="40"/>
      <c r="AE53" s="40"/>
      <c r="AF53" s="40"/>
      <c r="AG53" s="40"/>
      <c r="AH53" s="41"/>
      <c r="AI53" s="39"/>
      <c r="AJ53" s="41"/>
      <c r="AK53" s="39"/>
      <c r="AL53" s="41"/>
      <c r="AM53" s="39"/>
      <c r="AN53" s="40"/>
      <c r="AO53" s="40"/>
      <c r="AP53" s="41"/>
      <c r="AQ53" s="39"/>
      <c r="AR53" s="40"/>
      <c r="AS53" s="40"/>
      <c r="AT53" s="41"/>
      <c r="AU53" s="264">
        <f>ROUND(G54+H54+I54+J54+K54+L54+S54+U54+V54+W54+X54+Y54+Z54+AA54+AI54+AJ54+AM54+AN54+AO54+AP54,2)</f>
        <v>0</v>
      </c>
      <c r="AV53" s="264">
        <f>ROUND(M54+N54+O54+P54+Q54+R54+T54+AB54+AC54+AD54+AE54+AF54+AG54+AH54+AK54+AL54+AQ54+AR54+AS54+AT54,2)</f>
        <v>0</v>
      </c>
      <c r="AW53" s="257"/>
      <c r="AX53" s="256" t="s">
        <v>99</v>
      </c>
      <c r="AY53" s="254">
        <f>ROUND(SUM(G54:AT54)/0.45,0)*0.45</f>
        <v>0</v>
      </c>
    </row>
    <row r="54" spans="1:51" s="119" customFormat="1" ht="12" customHeight="1">
      <c r="A54" s="260"/>
      <c r="B54" s="261"/>
      <c r="C54" s="261"/>
      <c r="D54" s="261"/>
      <c r="E54" s="262"/>
      <c r="F54" s="263"/>
      <c r="G54" s="27">
        <f t="shared" ref="G54:L54" si="56">ROUND(G53*$N$14,2)</f>
        <v>0</v>
      </c>
      <c r="H54" s="28">
        <f t="shared" si="56"/>
        <v>0</v>
      </c>
      <c r="I54" s="28">
        <f t="shared" si="56"/>
        <v>0</v>
      </c>
      <c r="J54" s="28">
        <f t="shared" si="56"/>
        <v>0</v>
      </c>
      <c r="K54" s="28">
        <f t="shared" si="56"/>
        <v>0</v>
      </c>
      <c r="L54" s="29">
        <f t="shared" si="56"/>
        <v>0</v>
      </c>
      <c r="M54" s="27">
        <f t="shared" ref="M54:R54" si="57">ROUND(M53*$N$15,2)</f>
        <v>0</v>
      </c>
      <c r="N54" s="28">
        <f t="shared" si="57"/>
        <v>0</v>
      </c>
      <c r="O54" s="28">
        <f t="shared" si="57"/>
        <v>0</v>
      </c>
      <c r="P54" s="28">
        <f t="shared" si="57"/>
        <v>0</v>
      </c>
      <c r="Q54" s="28">
        <f t="shared" si="57"/>
        <v>0</v>
      </c>
      <c r="R54" s="29">
        <f t="shared" si="57"/>
        <v>0</v>
      </c>
      <c r="S54" s="120">
        <f>ROUND(S53*$N$14,2)</f>
        <v>0</v>
      </c>
      <c r="T54" s="121">
        <f>ROUND(T53*$N$15,2)</f>
        <v>0</v>
      </c>
      <c r="U54" s="27">
        <f t="shared" ref="U54:AA54" si="58">ROUND(U53*$N$14,2)</f>
        <v>0</v>
      </c>
      <c r="V54" s="28">
        <f t="shared" si="58"/>
        <v>0</v>
      </c>
      <c r="W54" s="28">
        <f t="shared" si="58"/>
        <v>0</v>
      </c>
      <c r="X54" s="28">
        <f t="shared" si="58"/>
        <v>0</v>
      </c>
      <c r="Y54" s="28">
        <f t="shared" si="58"/>
        <v>0</v>
      </c>
      <c r="Z54" s="28">
        <f t="shared" si="58"/>
        <v>0</v>
      </c>
      <c r="AA54" s="29">
        <f t="shared" si="58"/>
        <v>0</v>
      </c>
      <c r="AB54" s="27">
        <f t="shared" ref="AB54:AH54" si="59">ROUND(AB53*$N$15,2)</f>
        <v>0</v>
      </c>
      <c r="AC54" s="28">
        <f t="shared" si="59"/>
        <v>0</v>
      </c>
      <c r="AD54" s="28">
        <f t="shared" si="59"/>
        <v>0</v>
      </c>
      <c r="AE54" s="28">
        <f t="shared" si="59"/>
        <v>0</v>
      </c>
      <c r="AF54" s="28">
        <f t="shared" si="59"/>
        <v>0</v>
      </c>
      <c r="AG54" s="28">
        <f t="shared" si="59"/>
        <v>0</v>
      </c>
      <c r="AH54" s="29">
        <f t="shared" si="59"/>
        <v>0</v>
      </c>
      <c r="AI54" s="27">
        <f>ROUND(AI53*$N$14,2)</f>
        <v>0</v>
      </c>
      <c r="AJ54" s="29">
        <f>ROUND(AJ53*$N$14,2)</f>
        <v>0</v>
      </c>
      <c r="AK54" s="27">
        <f>ROUND(AK53*$N$15,2)</f>
        <v>0</v>
      </c>
      <c r="AL54" s="29">
        <f>ROUND(AL53*$N$15,2)</f>
        <v>0</v>
      </c>
      <c r="AM54" s="27">
        <f>ROUND(AM53*$N$14,2)</f>
        <v>0</v>
      </c>
      <c r="AN54" s="28">
        <f>ROUND(AN53*$N$14,2)</f>
        <v>0</v>
      </c>
      <c r="AO54" s="28">
        <f>ROUND(AO53*$N$14,2)</f>
        <v>0</v>
      </c>
      <c r="AP54" s="29">
        <f>ROUND(AP53*$N$14,2)</f>
        <v>0</v>
      </c>
      <c r="AQ54" s="27">
        <f>ROUND(AQ53*$N$15,2)</f>
        <v>0</v>
      </c>
      <c r="AR54" s="28">
        <f>ROUND(AR53*$N$15,2)</f>
        <v>0</v>
      </c>
      <c r="AS54" s="28">
        <f>ROUND(AS53*$N$15,2)</f>
        <v>0</v>
      </c>
      <c r="AT54" s="29">
        <f>ROUND(AT53*$N$15,2)</f>
        <v>0</v>
      </c>
      <c r="AU54" s="264"/>
      <c r="AV54" s="264"/>
      <c r="AW54" s="258"/>
      <c r="AX54" s="256"/>
      <c r="AY54" s="254"/>
    </row>
    <row r="55" spans="1:51" s="102" customFormat="1" ht="12" customHeight="1">
      <c r="A55" s="260" t="s">
        <v>30</v>
      </c>
      <c r="B55" s="261"/>
      <c r="C55" s="261"/>
      <c r="D55" s="261"/>
      <c r="E55" s="262"/>
      <c r="F55" s="268" t="s">
        <v>72</v>
      </c>
      <c r="G55" s="39"/>
      <c r="H55" s="40"/>
      <c r="I55" s="40"/>
      <c r="J55" s="40"/>
      <c r="K55" s="40"/>
      <c r="L55" s="41"/>
      <c r="M55" s="39"/>
      <c r="N55" s="40"/>
      <c r="O55" s="40"/>
      <c r="P55" s="40"/>
      <c r="Q55" s="40"/>
      <c r="R55" s="41"/>
      <c r="S55" s="118"/>
      <c r="T55" s="42"/>
      <c r="U55" s="39"/>
      <c r="V55" s="40"/>
      <c r="W55" s="40"/>
      <c r="X55" s="40"/>
      <c r="Y55" s="40"/>
      <c r="Z55" s="40"/>
      <c r="AA55" s="41"/>
      <c r="AB55" s="39"/>
      <c r="AC55" s="40"/>
      <c r="AD55" s="40"/>
      <c r="AE55" s="40"/>
      <c r="AF55" s="40"/>
      <c r="AG55" s="40"/>
      <c r="AH55" s="41"/>
      <c r="AI55" s="39"/>
      <c r="AJ55" s="41"/>
      <c r="AK55" s="39"/>
      <c r="AL55" s="41"/>
      <c r="AM55" s="39"/>
      <c r="AN55" s="40"/>
      <c r="AO55" s="40"/>
      <c r="AP55" s="41"/>
      <c r="AQ55" s="39"/>
      <c r="AR55" s="40"/>
      <c r="AS55" s="40"/>
      <c r="AT55" s="41"/>
      <c r="AU55" s="264">
        <f>ROUND(G56+H56+I56+J56+K56+L56+S56+U56+V56+W56+X56+Y56+Z56+AA56+AI56+AJ56+AM56+AN56+AO56+AP56,2)</f>
        <v>0</v>
      </c>
      <c r="AV55" s="264">
        <f>ROUND(M56+N56+O56+P56+Q56+R56+T56+AB56+AC56+AD56+AE56+AF56+AG56+AH56+AK56+AL56+AQ56+AR56+AS56+AT56,2)</f>
        <v>0</v>
      </c>
      <c r="AW55" s="257"/>
      <c r="AX55" s="256" t="s">
        <v>101</v>
      </c>
      <c r="AY55" s="254">
        <f>ROUND(SUM(G56:AT56),2)</f>
        <v>0</v>
      </c>
    </row>
    <row r="56" spans="1:51" s="102" customFormat="1" ht="12" customHeight="1">
      <c r="A56" s="260"/>
      <c r="B56" s="261"/>
      <c r="C56" s="261"/>
      <c r="D56" s="261"/>
      <c r="E56" s="262"/>
      <c r="F56" s="268"/>
      <c r="G56" s="27">
        <f t="shared" ref="G56:L56" si="60">ROUND(G55*$N$14,2)</f>
        <v>0</v>
      </c>
      <c r="H56" s="28">
        <f t="shared" si="60"/>
        <v>0</v>
      </c>
      <c r="I56" s="28">
        <f t="shared" si="60"/>
        <v>0</v>
      </c>
      <c r="J56" s="28">
        <f t="shared" si="60"/>
        <v>0</v>
      </c>
      <c r="K56" s="28">
        <f t="shared" si="60"/>
        <v>0</v>
      </c>
      <c r="L56" s="29">
        <f t="shared" si="60"/>
        <v>0</v>
      </c>
      <c r="M56" s="27">
        <f t="shared" ref="M56:R56" si="61">ROUND(M55*$N$15,2)</f>
        <v>0</v>
      </c>
      <c r="N56" s="28">
        <f t="shared" si="61"/>
        <v>0</v>
      </c>
      <c r="O56" s="28">
        <f t="shared" si="61"/>
        <v>0</v>
      </c>
      <c r="P56" s="28">
        <f t="shared" si="61"/>
        <v>0</v>
      </c>
      <c r="Q56" s="28">
        <f t="shared" si="61"/>
        <v>0</v>
      </c>
      <c r="R56" s="29">
        <f t="shared" si="61"/>
        <v>0</v>
      </c>
      <c r="S56" s="120">
        <f>ROUND(S55*$N$14,2)</f>
        <v>0</v>
      </c>
      <c r="T56" s="121">
        <f>ROUND(T55*$N$15,2)</f>
        <v>0</v>
      </c>
      <c r="U56" s="27">
        <f t="shared" ref="U56:AA56" si="62">ROUND(U55*$N$14,2)</f>
        <v>0</v>
      </c>
      <c r="V56" s="28">
        <f t="shared" si="62"/>
        <v>0</v>
      </c>
      <c r="W56" s="28">
        <f t="shared" si="62"/>
        <v>0</v>
      </c>
      <c r="X56" s="28">
        <f t="shared" si="62"/>
        <v>0</v>
      </c>
      <c r="Y56" s="28">
        <f t="shared" si="62"/>
        <v>0</v>
      </c>
      <c r="Z56" s="28">
        <f t="shared" si="62"/>
        <v>0</v>
      </c>
      <c r="AA56" s="29">
        <f t="shared" si="62"/>
        <v>0</v>
      </c>
      <c r="AB56" s="27">
        <f t="shared" ref="AB56:AH56" si="63">ROUND(AB55*$N$15,2)</f>
        <v>0</v>
      </c>
      <c r="AC56" s="28">
        <f t="shared" si="63"/>
        <v>0</v>
      </c>
      <c r="AD56" s="28">
        <f t="shared" si="63"/>
        <v>0</v>
      </c>
      <c r="AE56" s="28">
        <f t="shared" si="63"/>
        <v>0</v>
      </c>
      <c r="AF56" s="28">
        <f t="shared" si="63"/>
        <v>0</v>
      </c>
      <c r="AG56" s="28">
        <f t="shared" si="63"/>
        <v>0</v>
      </c>
      <c r="AH56" s="29">
        <f t="shared" si="63"/>
        <v>0</v>
      </c>
      <c r="AI56" s="27">
        <f>ROUND(AI55*$N$14,2)</f>
        <v>0</v>
      </c>
      <c r="AJ56" s="29">
        <f>ROUND(AJ55*$N$14,2)</f>
        <v>0</v>
      </c>
      <c r="AK56" s="27">
        <f>ROUND(AK55*$N$15,2)</f>
        <v>0</v>
      </c>
      <c r="AL56" s="29">
        <f>ROUND(AL55*$N$15,2)</f>
        <v>0</v>
      </c>
      <c r="AM56" s="27">
        <f>ROUND(AM55*$N$14,2)</f>
        <v>0</v>
      </c>
      <c r="AN56" s="28">
        <f>ROUND(AN55*$N$14,2)</f>
        <v>0</v>
      </c>
      <c r="AO56" s="28">
        <f>ROUND(AO55*$N$14,2)</f>
        <v>0</v>
      </c>
      <c r="AP56" s="29">
        <f>ROUND(AP55*$N$14,2)</f>
        <v>0</v>
      </c>
      <c r="AQ56" s="27">
        <f>ROUND(AQ55*$N$15,2)</f>
        <v>0</v>
      </c>
      <c r="AR56" s="28">
        <f>ROUND(AR55*$N$15,2)</f>
        <v>0</v>
      </c>
      <c r="AS56" s="28">
        <f>ROUND(AS55*$N$15,2)</f>
        <v>0</v>
      </c>
      <c r="AT56" s="29">
        <f>ROUND(AT55*$N$15,2)</f>
        <v>0</v>
      </c>
      <c r="AU56" s="264"/>
      <c r="AV56" s="264"/>
      <c r="AW56" s="258"/>
      <c r="AX56" s="256"/>
      <c r="AY56" s="254"/>
    </row>
    <row r="57" spans="1:51" s="102" customFormat="1" ht="12" customHeight="1">
      <c r="A57" s="261" t="s">
        <v>130</v>
      </c>
      <c r="B57" s="261"/>
      <c r="C57" s="261"/>
      <c r="D57" s="261"/>
      <c r="E57" s="262"/>
      <c r="F57" s="263" t="s">
        <v>76</v>
      </c>
      <c r="G57" s="39"/>
      <c r="H57" s="40"/>
      <c r="I57" s="40"/>
      <c r="J57" s="40"/>
      <c r="K57" s="40"/>
      <c r="L57" s="41"/>
      <c r="M57" s="39"/>
      <c r="N57" s="40"/>
      <c r="O57" s="40"/>
      <c r="P57" s="40"/>
      <c r="Q57" s="40"/>
      <c r="R57" s="41"/>
      <c r="S57" s="118"/>
      <c r="T57" s="42"/>
      <c r="U57" s="39"/>
      <c r="V57" s="40"/>
      <c r="W57" s="40"/>
      <c r="X57" s="40"/>
      <c r="Y57" s="40"/>
      <c r="Z57" s="40"/>
      <c r="AA57" s="41"/>
      <c r="AB57" s="39"/>
      <c r="AC57" s="40"/>
      <c r="AD57" s="40"/>
      <c r="AE57" s="40"/>
      <c r="AF57" s="40"/>
      <c r="AG57" s="40"/>
      <c r="AH57" s="41"/>
      <c r="AI57" s="39"/>
      <c r="AJ57" s="41"/>
      <c r="AK57" s="39"/>
      <c r="AL57" s="41"/>
      <c r="AM57" s="39"/>
      <c r="AN57" s="40"/>
      <c r="AO57" s="40"/>
      <c r="AP57" s="41"/>
      <c r="AQ57" s="39"/>
      <c r="AR57" s="40"/>
      <c r="AS57" s="40"/>
      <c r="AT57" s="41"/>
      <c r="AU57" s="264">
        <f>ROUND(G58+H58+I58+J58+K58+L58+S58+U58+V58+W58+X58+Y58+Z58+AA58+AI58+AJ58+AM58+AN58+AO58+AP58,2)</f>
        <v>0</v>
      </c>
      <c r="AV57" s="264">
        <f>ROUND(M58+N58+O58+P58+Q58+R58+T58+AB58+AC58+AD58+AE58+AF58+AG58+AH58+AK58+AL58+AQ58+AR58+AS58+AT58,2)</f>
        <v>0</v>
      </c>
      <c r="AW57" s="257"/>
      <c r="AX57" s="256" t="s">
        <v>148</v>
      </c>
      <c r="AY57" s="254">
        <f>ROUND(SUM(G58:AT58),2)</f>
        <v>0</v>
      </c>
    </row>
    <row r="58" spans="1:51" s="102" customFormat="1" ht="12" customHeight="1">
      <c r="A58" s="261"/>
      <c r="B58" s="261"/>
      <c r="C58" s="261"/>
      <c r="D58" s="261"/>
      <c r="E58" s="262"/>
      <c r="F58" s="263"/>
      <c r="G58" s="27">
        <f t="shared" ref="G58:L58" si="64">ROUND(G57*$N$14,2)</f>
        <v>0</v>
      </c>
      <c r="H58" s="28">
        <f t="shared" si="64"/>
        <v>0</v>
      </c>
      <c r="I58" s="28">
        <f t="shared" si="64"/>
        <v>0</v>
      </c>
      <c r="J58" s="28">
        <f t="shared" si="64"/>
        <v>0</v>
      </c>
      <c r="K58" s="28">
        <f t="shared" si="64"/>
        <v>0</v>
      </c>
      <c r="L58" s="29">
        <f t="shared" si="64"/>
        <v>0</v>
      </c>
      <c r="M58" s="27">
        <f t="shared" ref="M58:R58" si="65">ROUND(M57*$N$15,2)</f>
        <v>0</v>
      </c>
      <c r="N58" s="28">
        <f t="shared" si="65"/>
        <v>0</v>
      </c>
      <c r="O58" s="28">
        <f t="shared" si="65"/>
        <v>0</v>
      </c>
      <c r="P58" s="28">
        <f t="shared" si="65"/>
        <v>0</v>
      </c>
      <c r="Q58" s="28">
        <f t="shared" si="65"/>
        <v>0</v>
      </c>
      <c r="R58" s="29">
        <f t="shared" si="65"/>
        <v>0</v>
      </c>
      <c r="S58" s="120">
        <f>ROUND(S57*$N$14,2)</f>
        <v>0</v>
      </c>
      <c r="T58" s="121">
        <f>ROUND(T57*$N$15,2)</f>
        <v>0</v>
      </c>
      <c r="U58" s="27">
        <f t="shared" ref="U58:AA58" si="66">ROUND(U57*$N$14,2)</f>
        <v>0</v>
      </c>
      <c r="V58" s="28">
        <f t="shared" si="66"/>
        <v>0</v>
      </c>
      <c r="W58" s="28">
        <f t="shared" si="66"/>
        <v>0</v>
      </c>
      <c r="X58" s="28">
        <f t="shared" si="66"/>
        <v>0</v>
      </c>
      <c r="Y58" s="28">
        <f t="shared" si="66"/>
        <v>0</v>
      </c>
      <c r="Z58" s="28">
        <f t="shared" si="66"/>
        <v>0</v>
      </c>
      <c r="AA58" s="29">
        <f t="shared" si="66"/>
        <v>0</v>
      </c>
      <c r="AB58" s="27">
        <f t="shared" ref="AB58:AH58" si="67">ROUND(AB57*$N$15,2)</f>
        <v>0</v>
      </c>
      <c r="AC58" s="28">
        <f t="shared" si="67"/>
        <v>0</v>
      </c>
      <c r="AD58" s="28">
        <f t="shared" si="67"/>
        <v>0</v>
      </c>
      <c r="AE58" s="28">
        <f t="shared" si="67"/>
        <v>0</v>
      </c>
      <c r="AF58" s="28">
        <f t="shared" si="67"/>
        <v>0</v>
      </c>
      <c r="AG58" s="28">
        <f t="shared" si="67"/>
        <v>0</v>
      </c>
      <c r="AH58" s="29">
        <f t="shared" si="67"/>
        <v>0</v>
      </c>
      <c r="AI58" s="27">
        <f>ROUND(AI57*$N$14,2)</f>
        <v>0</v>
      </c>
      <c r="AJ58" s="29">
        <f>ROUND(AJ57*$N$14,2)</f>
        <v>0</v>
      </c>
      <c r="AK58" s="27">
        <f>ROUND(AK57*$N$15,2)</f>
        <v>0</v>
      </c>
      <c r="AL58" s="29">
        <f>ROUND(AL57*$N$15,2)</f>
        <v>0</v>
      </c>
      <c r="AM58" s="27">
        <f>ROUND(AM57*$N$14,2)</f>
        <v>0</v>
      </c>
      <c r="AN58" s="28">
        <f>ROUND(AN57*$N$14,2)</f>
        <v>0</v>
      </c>
      <c r="AO58" s="28">
        <f>ROUND(AO57*$N$14,2)</f>
        <v>0</v>
      </c>
      <c r="AP58" s="29">
        <f>ROUND(AP57*$N$14,2)</f>
        <v>0</v>
      </c>
      <c r="AQ58" s="27">
        <f>ROUND(AQ57*$N$15,2)</f>
        <v>0</v>
      </c>
      <c r="AR58" s="28">
        <f>ROUND(AR57*$N$15,2)</f>
        <v>0</v>
      </c>
      <c r="AS58" s="28">
        <f>ROUND(AS57*$N$15,2)</f>
        <v>0</v>
      </c>
      <c r="AT58" s="29">
        <f>ROUND(AT57*$N$15,2)</f>
        <v>0</v>
      </c>
      <c r="AU58" s="264"/>
      <c r="AV58" s="264"/>
      <c r="AW58" s="258"/>
      <c r="AX58" s="256"/>
      <c r="AY58" s="254"/>
    </row>
    <row r="59" spans="1:51" s="102" customFormat="1" ht="12" customHeight="1">
      <c r="A59" s="261" t="s">
        <v>34</v>
      </c>
      <c r="B59" s="261"/>
      <c r="C59" s="261"/>
      <c r="D59" s="261"/>
      <c r="E59" s="294"/>
      <c r="F59" s="296" t="s">
        <v>72</v>
      </c>
      <c r="G59" s="39"/>
      <c r="H59" s="40"/>
      <c r="I59" s="40"/>
      <c r="J59" s="40"/>
      <c r="K59" s="40"/>
      <c r="L59" s="41"/>
      <c r="M59" s="39"/>
      <c r="N59" s="40"/>
      <c r="O59" s="40"/>
      <c r="P59" s="40"/>
      <c r="Q59" s="40"/>
      <c r="R59" s="41"/>
      <c r="S59" s="118"/>
      <c r="T59" s="42"/>
      <c r="U59" s="39"/>
      <c r="V59" s="40"/>
      <c r="W59" s="40">
        <v>4.3E-3</v>
      </c>
      <c r="X59" s="40"/>
      <c r="Y59" s="40"/>
      <c r="Z59" s="40"/>
      <c r="AA59" s="41"/>
      <c r="AB59" s="39"/>
      <c r="AC59" s="40"/>
      <c r="AD59" s="40">
        <v>5.4999999999999997E-3</v>
      </c>
      <c r="AE59" s="40"/>
      <c r="AF59" s="40"/>
      <c r="AG59" s="40"/>
      <c r="AH59" s="41"/>
      <c r="AI59" s="39"/>
      <c r="AJ59" s="41">
        <v>3.1E-2</v>
      </c>
      <c r="AK59" s="39"/>
      <c r="AL59" s="41">
        <v>4.3499999999999997E-2</v>
      </c>
      <c r="AM59" s="39">
        <v>2E-3</v>
      </c>
      <c r="AN59" s="40">
        <v>2.5999999999999999E-3</v>
      </c>
      <c r="AO59" s="40"/>
      <c r="AP59" s="41"/>
      <c r="AQ59" s="39">
        <v>2.3E-3</v>
      </c>
      <c r="AR59" s="40">
        <v>3.0000000000000001E-3</v>
      </c>
      <c r="AS59" s="40"/>
      <c r="AT59" s="41"/>
      <c r="AU59" s="264">
        <f>ROUND(G60+H60+I60+J60+K60+L60+S60+U60+V60+W60+X60+Y60+Z60+AA60+AI60+AJ60+AM60+AN60+AO60+AP60,2)</f>
        <v>0</v>
      </c>
      <c r="AV59" s="264">
        <f>ROUND(M60+N60+O60+P60+Q60+R60+T60+AB60+AC60+AD60+AE60+AF60+AG60+AH60+AK60+AL60+AQ60+AR60+AS60+AT60,2)</f>
        <v>0</v>
      </c>
      <c r="AW59" s="257"/>
      <c r="AX59" s="256" t="s">
        <v>107</v>
      </c>
      <c r="AY59" s="254">
        <f>ROUND(SUM(G60:AT60),2)</f>
        <v>0</v>
      </c>
    </row>
    <row r="60" spans="1:51" s="102" customFormat="1" ht="12" customHeight="1">
      <c r="A60" s="261"/>
      <c r="B60" s="261"/>
      <c r="C60" s="261"/>
      <c r="D60" s="261"/>
      <c r="E60" s="294"/>
      <c r="F60" s="296"/>
      <c r="G60" s="27">
        <f t="shared" ref="G60:L60" si="68">ROUND(G59*$N$14,2)</f>
        <v>0</v>
      </c>
      <c r="H60" s="28">
        <f t="shared" si="68"/>
        <v>0</v>
      </c>
      <c r="I60" s="28">
        <f t="shared" si="68"/>
        <v>0</v>
      </c>
      <c r="J60" s="28">
        <f t="shared" si="68"/>
        <v>0</v>
      </c>
      <c r="K60" s="28">
        <f t="shared" si="68"/>
        <v>0</v>
      </c>
      <c r="L60" s="29">
        <f t="shared" si="68"/>
        <v>0</v>
      </c>
      <c r="M60" s="27">
        <f t="shared" ref="M60:R60" si="69">ROUND(M59*$N$15,2)</f>
        <v>0</v>
      </c>
      <c r="N60" s="28">
        <f t="shared" si="69"/>
        <v>0</v>
      </c>
      <c r="O60" s="28">
        <f t="shared" si="69"/>
        <v>0</v>
      </c>
      <c r="P60" s="28">
        <f t="shared" si="69"/>
        <v>0</v>
      </c>
      <c r="Q60" s="28">
        <f t="shared" si="69"/>
        <v>0</v>
      </c>
      <c r="R60" s="29">
        <f t="shared" si="69"/>
        <v>0</v>
      </c>
      <c r="S60" s="120">
        <f>ROUND(S59*$N$14,2)</f>
        <v>0</v>
      </c>
      <c r="T60" s="121">
        <f>ROUND(T59*$N$15,2)</f>
        <v>0</v>
      </c>
      <c r="U60" s="27">
        <f t="shared" ref="U60:AA60" si="70">ROUND(U59*$N$14,2)</f>
        <v>0</v>
      </c>
      <c r="V60" s="28">
        <f t="shared" si="70"/>
        <v>0</v>
      </c>
      <c r="W60" s="28">
        <f t="shared" si="70"/>
        <v>0</v>
      </c>
      <c r="X60" s="28">
        <f t="shared" si="70"/>
        <v>0</v>
      </c>
      <c r="Y60" s="28">
        <f t="shared" si="70"/>
        <v>0</v>
      </c>
      <c r="Z60" s="28">
        <f t="shared" si="70"/>
        <v>0</v>
      </c>
      <c r="AA60" s="29">
        <f t="shared" si="70"/>
        <v>0</v>
      </c>
      <c r="AB60" s="27">
        <f t="shared" ref="AB60:AH60" si="71">ROUND(AB59*$N$15,2)</f>
        <v>0</v>
      </c>
      <c r="AC60" s="28">
        <f t="shared" si="71"/>
        <v>0</v>
      </c>
      <c r="AD60" s="28">
        <f t="shared" si="71"/>
        <v>0</v>
      </c>
      <c r="AE60" s="28">
        <f t="shared" si="71"/>
        <v>0</v>
      </c>
      <c r="AF60" s="28">
        <f t="shared" si="71"/>
        <v>0</v>
      </c>
      <c r="AG60" s="28">
        <f t="shared" si="71"/>
        <v>0</v>
      </c>
      <c r="AH60" s="29">
        <f t="shared" si="71"/>
        <v>0</v>
      </c>
      <c r="AI60" s="27">
        <f>ROUND(AI59*$N$14,2)</f>
        <v>0</v>
      </c>
      <c r="AJ60" s="29">
        <f>ROUND(AJ59*$N$14,2)</f>
        <v>0</v>
      </c>
      <c r="AK60" s="27">
        <f>ROUND(AK59*$N$15,2)</f>
        <v>0</v>
      </c>
      <c r="AL60" s="29">
        <f>ROUND(AL59*$N$15,2)</f>
        <v>0</v>
      </c>
      <c r="AM60" s="27">
        <f>ROUND(AM59*$N$14,2)</f>
        <v>0</v>
      </c>
      <c r="AN60" s="28">
        <f>ROUND(AN59*$N$14,2)</f>
        <v>0</v>
      </c>
      <c r="AO60" s="28">
        <f>ROUND(AO59*$N$14,2)</f>
        <v>0</v>
      </c>
      <c r="AP60" s="29">
        <f>ROUND(AP59*$N$14,2)</f>
        <v>0</v>
      </c>
      <c r="AQ60" s="27">
        <f>ROUND(AQ59*$N$15,2)</f>
        <v>0</v>
      </c>
      <c r="AR60" s="28">
        <f>ROUND(AR59*$N$15,2)</f>
        <v>0</v>
      </c>
      <c r="AS60" s="28">
        <f>ROUND(AS59*$N$15,2)</f>
        <v>0</v>
      </c>
      <c r="AT60" s="29">
        <f>ROUND(AT59*$N$15,2)</f>
        <v>0</v>
      </c>
      <c r="AU60" s="264"/>
      <c r="AV60" s="264"/>
      <c r="AW60" s="258"/>
      <c r="AX60" s="256"/>
      <c r="AY60" s="254"/>
    </row>
    <row r="61" spans="1:51" s="102" customFormat="1" ht="12" customHeight="1">
      <c r="A61" s="261" t="s">
        <v>37</v>
      </c>
      <c r="B61" s="261"/>
      <c r="C61" s="261"/>
      <c r="D61" s="261"/>
      <c r="E61" s="294"/>
      <c r="F61" s="295" t="s">
        <v>76</v>
      </c>
      <c r="G61" s="142"/>
      <c r="H61" s="143">
        <v>1.2E-2</v>
      </c>
      <c r="I61" s="143"/>
      <c r="J61" s="143"/>
      <c r="K61" s="143"/>
      <c r="L61" s="144"/>
      <c r="M61" s="142"/>
      <c r="N61" s="143">
        <v>1.6E-2</v>
      </c>
      <c r="O61" s="143"/>
      <c r="P61" s="143"/>
      <c r="Q61" s="143"/>
      <c r="R61" s="144"/>
      <c r="S61" s="145"/>
      <c r="T61" s="146"/>
      <c r="U61" s="142"/>
      <c r="V61" s="143"/>
      <c r="W61" s="143"/>
      <c r="X61" s="143"/>
      <c r="Y61" s="143"/>
      <c r="Z61" s="143"/>
      <c r="AA61" s="144"/>
      <c r="AB61" s="142"/>
      <c r="AC61" s="143"/>
      <c r="AD61" s="143"/>
      <c r="AE61" s="143"/>
      <c r="AF61" s="143"/>
      <c r="AG61" s="143"/>
      <c r="AH61" s="144"/>
      <c r="AI61" s="142"/>
      <c r="AJ61" s="144"/>
      <c r="AK61" s="142"/>
      <c r="AL61" s="144"/>
      <c r="AM61" s="142"/>
      <c r="AN61" s="143"/>
      <c r="AO61" s="143"/>
      <c r="AP61" s="144"/>
      <c r="AQ61" s="142"/>
      <c r="AR61" s="143"/>
      <c r="AS61" s="143"/>
      <c r="AT61" s="144"/>
      <c r="AU61" s="264">
        <f>ROUND(G62+H62+I62+J62+K62+L62+S62+U62+V62+W62+X62+Y62+Z62+AA62+AI62+AJ62+AM62+AN62+AO62+AP62,2)</f>
        <v>0</v>
      </c>
      <c r="AV61" s="264">
        <f>ROUND(M62+N62+O62+P62+Q62+R62+T62+AB62+AC62+AD62+AE62+AF62+AG62+AH62+AK62+AL62+AQ62+AR62+AS62+AT62,2)</f>
        <v>0</v>
      </c>
      <c r="AW61" s="257"/>
      <c r="AX61" s="256" t="s">
        <v>121</v>
      </c>
      <c r="AY61" s="254">
        <f>ROUND(SUM(G62:AT62),2)</f>
        <v>0</v>
      </c>
    </row>
    <row r="62" spans="1:51" s="102" customFormat="1" ht="12" customHeight="1">
      <c r="A62" s="261"/>
      <c r="B62" s="261"/>
      <c r="C62" s="261"/>
      <c r="D62" s="261"/>
      <c r="E62" s="294"/>
      <c r="F62" s="295"/>
      <c r="G62" s="123">
        <f t="shared" ref="G62:L62" si="72">ROUND(G61*$N$14,2)</f>
        <v>0</v>
      </c>
      <c r="H62" s="124">
        <f t="shared" si="72"/>
        <v>0</v>
      </c>
      <c r="I62" s="124">
        <f t="shared" si="72"/>
        <v>0</v>
      </c>
      <c r="J62" s="124">
        <f t="shared" si="72"/>
        <v>0</v>
      </c>
      <c r="K62" s="124">
        <f t="shared" si="72"/>
        <v>0</v>
      </c>
      <c r="L62" s="125">
        <f t="shared" si="72"/>
        <v>0</v>
      </c>
      <c r="M62" s="27">
        <f t="shared" ref="M62:R62" si="73">ROUND(M61*$N$15,2)</f>
        <v>0</v>
      </c>
      <c r="N62" s="28">
        <f t="shared" si="73"/>
        <v>0</v>
      </c>
      <c r="O62" s="28">
        <f t="shared" si="73"/>
        <v>0</v>
      </c>
      <c r="P62" s="28">
        <f t="shared" si="73"/>
        <v>0</v>
      </c>
      <c r="Q62" s="28">
        <f t="shared" si="73"/>
        <v>0</v>
      </c>
      <c r="R62" s="29">
        <f t="shared" si="73"/>
        <v>0</v>
      </c>
      <c r="S62" s="126">
        <f>ROUND(S61*$N$14,2)</f>
        <v>0</v>
      </c>
      <c r="T62" s="121">
        <f>ROUND(T61*$N$15,2)</f>
        <v>0</v>
      </c>
      <c r="U62" s="123">
        <f t="shared" ref="U62:AA62" si="74">ROUND(U61*$N$14,2)</f>
        <v>0</v>
      </c>
      <c r="V62" s="124">
        <f t="shared" si="74"/>
        <v>0</v>
      </c>
      <c r="W62" s="124">
        <f t="shared" si="74"/>
        <v>0</v>
      </c>
      <c r="X62" s="124">
        <f t="shared" si="74"/>
        <v>0</v>
      </c>
      <c r="Y62" s="124">
        <f t="shared" si="74"/>
        <v>0</v>
      </c>
      <c r="Z62" s="124">
        <f t="shared" si="74"/>
        <v>0</v>
      </c>
      <c r="AA62" s="125">
        <f t="shared" si="74"/>
        <v>0</v>
      </c>
      <c r="AB62" s="27">
        <f t="shared" ref="AB62:AH62" si="75">ROUND(AB61*$N$15,2)</f>
        <v>0</v>
      </c>
      <c r="AC62" s="28">
        <f t="shared" si="75"/>
        <v>0</v>
      </c>
      <c r="AD62" s="28">
        <f t="shared" si="75"/>
        <v>0</v>
      </c>
      <c r="AE62" s="28">
        <f t="shared" si="75"/>
        <v>0</v>
      </c>
      <c r="AF62" s="28">
        <f t="shared" si="75"/>
        <v>0</v>
      </c>
      <c r="AG62" s="28">
        <f t="shared" si="75"/>
        <v>0</v>
      </c>
      <c r="AH62" s="29">
        <f t="shared" si="75"/>
        <v>0</v>
      </c>
      <c r="AI62" s="123">
        <f>ROUND(AI61*$N$14,2)</f>
        <v>0</v>
      </c>
      <c r="AJ62" s="125">
        <f>ROUND(AJ61*$N$14,2)</f>
        <v>0</v>
      </c>
      <c r="AK62" s="27">
        <f>ROUND(AK61*$N$15,2)</f>
        <v>0</v>
      </c>
      <c r="AL62" s="29">
        <f>ROUND(AL61*$N$15,2)</f>
        <v>0</v>
      </c>
      <c r="AM62" s="123">
        <f>ROUND(AM61*$N$14,2)</f>
        <v>0</v>
      </c>
      <c r="AN62" s="124">
        <f>ROUND(AN61*$N$14,2)</f>
        <v>0</v>
      </c>
      <c r="AO62" s="124">
        <f>ROUND(AO61*$N$14,2)</f>
        <v>0</v>
      </c>
      <c r="AP62" s="125">
        <f>ROUND(AP61*$N$14,2)</f>
        <v>0</v>
      </c>
      <c r="AQ62" s="27">
        <f>ROUND(AQ61*$N$15,2)</f>
        <v>0</v>
      </c>
      <c r="AR62" s="28">
        <f>ROUND(AR61*$N$15,2)</f>
        <v>0</v>
      </c>
      <c r="AS62" s="28">
        <f>ROUND(AS61*$N$15,2)</f>
        <v>0</v>
      </c>
      <c r="AT62" s="29">
        <f>ROUND(AT61*$N$15,2)</f>
        <v>0</v>
      </c>
      <c r="AU62" s="264"/>
      <c r="AV62" s="264"/>
      <c r="AW62" s="258"/>
      <c r="AX62" s="256"/>
      <c r="AY62" s="254"/>
    </row>
    <row r="63" spans="1:51" s="119" customFormat="1" ht="12" customHeight="1">
      <c r="A63" s="261" t="s">
        <v>84</v>
      </c>
      <c r="B63" s="261"/>
      <c r="C63" s="261"/>
      <c r="D63" s="261"/>
      <c r="E63" s="294"/>
      <c r="F63" s="295" t="s">
        <v>76</v>
      </c>
      <c r="G63" s="39"/>
      <c r="H63" s="40"/>
      <c r="I63" s="40"/>
      <c r="J63" s="40"/>
      <c r="K63" s="40"/>
      <c r="L63" s="41"/>
      <c r="M63" s="39"/>
      <c r="N63" s="40"/>
      <c r="O63" s="40"/>
      <c r="P63" s="40"/>
      <c r="Q63" s="40"/>
      <c r="R63" s="41"/>
      <c r="S63" s="118"/>
      <c r="T63" s="42"/>
      <c r="U63" s="39"/>
      <c r="V63" s="40"/>
      <c r="W63" s="40"/>
      <c r="X63" s="40"/>
      <c r="Y63" s="40"/>
      <c r="Z63" s="40"/>
      <c r="AA63" s="41"/>
      <c r="AB63" s="39"/>
      <c r="AC63" s="40"/>
      <c r="AD63" s="40"/>
      <c r="AE63" s="40"/>
      <c r="AF63" s="40"/>
      <c r="AG63" s="40"/>
      <c r="AH63" s="41"/>
      <c r="AI63" s="39"/>
      <c r="AJ63" s="41"/>
      <c r="AK63" s="39"/>
      <c r="AL63" s="41"/>
      <c r="AM63" s="39"/>
      <c r="AN63" s="40"/>
      <c r="AO63" s="40">
        <v>0.2</v>
      </c>
      <c r="AP63" s="41"/>
      <c r="AQ63" s="39"/>
      <c r="AR63" s="40"/>
      <c r="AS63" s="40">
        <v>0.2</v>
      </c>
      <c r="AT63" s="41"/>
      <c r="AU63" s="264">
        <f>ROUND(G64+H64+I64+J64+K64+L64+S64+U64+V64+W64+X64+Y64+Z64+AA64+AI64+AJ64+AM64+AN64+AO64+AP64,0)</f>
        <v>0</v>
      </c>
      <c r="AV63" s="264">
        <f>ROUND(M64+N64+O64+P64+Q64+R64+T64+AB64+AC64+AD64+AE64+AF64+AG64+AH64+AK64+AL64+AQ64+AR64+AS64+AT64,0)</f>
        <v>0</v>
      </c>
      <c r="AW63" s="257"/>
      <c r="AX63" s="256" t="s">
        <v>137</v>
      </c>
      <c r="AY63" s="254">
        <f>ROUND(SUM(G64:AT64),0)</f>
        <v>0</v>
      </c>
    </row>
    <row r="64" spans="1:51" s="119" customFormat="1" ht="12" customHeight="1">
      <c r="A64" s="261"/>
      <c r="B64" s="261"/>
      <c r="C64" s="261"/>
      <c r="D64" s="261"/>
      <c r="E64" s="294"/>
      <c r="F64" s="295"/>
      <c r="G64" s="147">
        <f t="shared" ref="G64:L64" si="76">ROUND(G63*$N$14,2)</f>
        <v>0</v>
      </c>
      <c r="H64" s="28">
        <f t="shared" si="76"/>
        <v>0</v>
      </c>
      <c r="I64" s="28">
        <f t="shared" si="76"/>
        <v>0</v>
      </c>
      <c r="J64" s="28">
        <f t="shared" si="76"/>
        <v>0</v>
      </c>
      <c r="K64" s="28">
        <f t="shared" si="76"/>
        <v>0</v>
      </c>
      <c r="L64" s="120">
        <f t="shared" si="76"/>
        <v>0</v>
      </c>
      <c r="M64" s="147">
        <f t="shared" ref="M64:R64" si="77">ROUND(M63*$N$15,2)</f>
        <v>0</v>
      </c>
      <c r="N64" s="28">
        <f t="shared" si="77"/>
        <v>0</v>
      </c>
      <c r="O64" s="28">
        <f t="shared" si="77"/>
        <v>0</v>
      </c>
      <c r="P64" s="28">
        <f t="shared" si="77"/>
        <v>0</v>
      </c>
      <c r="Q64" s="28">
        <f t="shared" si="77"/>
        <v>0</v>
      </c>
      <c r="R64" s="29">
        <f t="shared" si="77"/>
        <v>0</v>
      </c>
      <c r="S64" s="120">
        <f>ROUND(S63*$N$14,2)</f>
        <v>0</v>
      </c>
      <c r="T64" s="121">
        <f>ROUND(T63*$N$15,2)</f>
        <v>0</v>
      </c>
      <c r="U64" s="147">
        <f t="shared" ref="U64:AA64" si="78">ROUND(U63*$N$14,2)</f>
        <v>0</v>
      </c>
      <c r="V64" s="28">
        <f t="shared" si="78"/>
        <v>0</v>
      </c>
      <c r="W64" s="28">
        <f t="shared" si="78"/>
        <v>0</v>
      </c>
      <c r="X64" s="28">
        <f t="shared" si="78"/>
        <v>0</v>
      </c>
      <c r="Y64" s="28">
        <f t="shared" si="78"/>
        <v>0</v>
      </c>
      <c r="Z64" s="28">
        <f t="shared" si="78"/>
        <v>0</v>
      </c>
      <c r="AA64" s="120">
        <f t="shared" si="78"/>
        <v>0</v>
      </c>
      <c r="AB64" s="147">
        <f t="shared" ref="AB64:AH64" si="79">ROUND(AB63*$N$15,2)</f>
        <v>0</v>
      </c>
      <c r="AC64" s="28">
        <f t="shared" si="79"/>
        <v>0</v>
      </c>
      <c r="AD64" s="28">
        <f t="shared" si="79"/>
        <v>0</v>
      </c>
      <c r="AE64" s="28">
        <f t="shared" si="79"/>
        <v>0</v>
      </c>
      <c r="AF64" s="28">
        <f t="shared" si="79"/>
        <v>0</v>
      </c>
      <c r="AG64" s="28">
        <f t="shared" si="79"/>
        <v>0</v>
      </c>
      <c r="AH64" s="120">
        <f t="shared" si="79"/>
        <v>0</v>
      </c>
      <c r="AI64" s="27">
        <f>ROUND(AI63*$N$14,2)</f>
        <v>0</v>
      </c>
      <c r="AJ64" s="29">
        <f>ROUND(AJ63*$N$14,2)</f>
        <v>0</v>
      </c>
      <c r="AK64" s="27">
        <f>ROUND(AK63*$N$15,2)</f>
        <v>0</v>
      </c>
      <c r="AL64" s="29">
        <f>ROUND(AL63*$N$15,2)</f>
        <v>0</v>
      </c>
      <c r="AM64" s="27">
        <f>ROUND(AM63*$N$14,2)</f>
        <v>0</v>
      </c>
      <c r="AN64" s="28">
        <f>ROUND(AN63*$N$14,2)</f>
        <v>0</v>
      </c>
      <c r="AO64" s="28">
        <f>ROUND(AO63*$N$14,2)</f>
        <v>0</v>
      </c>
      <c r="AP64" s="29">
        <f>ROUND(AP63*$N$14,2)</f>
        <v>0</v>
      </c>
      <c r="AQ64" s="27">
        <f>ROUND(AQ63*$N$15,2)</f>
        <v>0</v>
      </c>
      <c r="AR64" s="28">
        <f>ROUND(AR63*$N$15,2)</f>
        <v>0</v>
      </c>
      <c r="AS64" s="28">
        <f>ROUND(AS63*$N$15,2)</f>
        <v>0</v>
      </c>
      <c r="AT64" s="29">
        <f>ROUND(AT63*$N$15,2)</f>
        <v>0</v>
      </c>
      <c r="AU64" s="264"/>
      <c r="AV64" s="264"/>
      <c r="AW64" s="258"/>
      <c r="AX64" s="256"/>
      <c r="AY64" s="254"/>
    </row>
    <row r="65" spans="1:51" s="119" customFormat="1" ht="12" customHeight="1">
      <c r="A65" s="260" t="s">
        <v>33</v>
      </c>
      <c r="B65" s="261"/>
      <c r="C65" s="261"/>
      <c r="D65" s="261"/>
      <c r="E65" s="262"/>
      <c r="F65" s="263" t="s">
        <v>74</v>
      </c>
      <c r="G65" s="148">
        <v>56</v>
      </c>
      <c r="H65" s="149"/>
      <c r="I65" s="150"/>
      <c r="J65" s="149"/>
      <c r="K65" s="149"/>
      <c r="L65" s="151"/>
      <c r="M65" s="148">
        <v>56</v>
      </c>
      <c r="N65" s="149"/>
      <c r="O65" s="149"/>
      <c r="P65" s="149"/>
      <c r="Q65" s="149"/>
      <c r="R65" s="152"/>
      <c r="S65" s="151"/>
      <c r="T65" s="153"/>
      <c r="U65" s="148"/>
      <c r="V65" s="149"/>
      <c r="W65" s="149"/>
      <c r="X65" s="149"/>
      <c r="Y65" s="149"/>
      <c r="Z65" s="149"/>
      <c r="AA65" s="151"/>
      <c r="AB65" s="148"/>
      <c r="AC65" s="149"/>
      <c r="AD65" s="149"/>
      <c r="AE65" s="149"/>
      <c r="AF65" s="149"/>
      <c r="AG65" s="149"/>
      <c r="AH65" s="151"/>
      <c r="AI65" s="154"/>
      <c r="AJ65" s="152">
        <v>2</v>
      </c>
      <c r="AK65" s="154"/>
      <c r="AL65" s="152">
        <v>3</v>
      </c>
      <c r="AM65" s="148">
        <v>4</v>
      </c>
      <c r="AN65" s="155"/>
      <c r="AO65" s="149"/>
      <c r="AP65" s="151"/>
      <c r="AQ65" s="148">
        <v>5</v>
      </c>
      <c r="AR65" s="149"/>
      <c r="AS65" s="149"/>
      <c r="AT65" s="151"/>
      <c r="AU65" s="293">
        <f>ROUND(G66+H66+I66+J66+K66+L66+S66+U66+V66+W66+X66+Y66+Z66+AA66+AI66+AJ66+AM66+AN66+AO66+AP66,0)</f>
        <v>0</v>
      </c>
      <c r="AV65" s="293">
        <f>ROUND(M66+N66+O66+P66+Q66+R66+T66+AB66+AC66+AD66+AE66+AF66+AG66+AH66+AK66+AL66+AQ66+AR66+AS66+AT66,0)</f>
        <v>0</v>
      </c>
      <c r="AW65" s="257"/>
      <c r="AX65" s="256" t="s">
        <v>106</v>
      </c>
      <c r="AY65" s="289">
        <f>ROUND(SUM(G66:AT66),0)</f>
        <v>0</v>
      </c>
    </row>
    <row r="66" spans="1:51" s="119" customFormat="1" ht="12" customHeight="1">
      <c r="A66" s="260"/>
      <c r="B66" s="261"/>
      <c r="C66" s="261"/>
      <c r="D66" s="261"/>
      <c r="E66" s="262"/>
      <c r="F66" s="263"/>
      <c r="G66" s="156">
        <f t="shared" ref="G66:L66" si="80">ROUND(G65*$N$14/40,0)</f>
        <v>0</v>
      </c>
      <c r="H66" s="157">
        <f t="shared" si="80"/>
        <v>0</v>
      </c>
      <c r="I66" s="157">
        <f t="shared" si="80"/>
        <v>0</v>
      </c>
      <c r="J66" s="157">
        <f t="shared" si="80"/>
        <v>0</v>
      </c>
      <c r="K66" s="157">
        <f t="shared" si="80"/>
        <v>0</v>
      </c>
      <c r="L66" s="158">
        <f t="shared" si="80"/>
        <v>0</v>
      </c>
      <c r="M66" s="156">
        <f t="shared" ref="M66:R66" si="81">ROUND(M65*$N$15/40,0)</f>
        <v>0</v>
      </c>
      <c r="N66" s="157">
        <f t="shared" si="81"/>
        <v>0</v>
      </c>
      <c r="O66" s="157">
        <f t="shared" si="81"/>
        <v>0</v>
      </c>
      <c r="P66" s="157">
        <f t="shared" si="81"/>
        <v>0</v>
      </c>
      <c r="Q66" s="157">
        <f t="shared" si="81"/>
        <v>0</v>
      </c>
      <c r="R66" s="159">
        <f t="shared" si="81"/>
        <v>0</v>
      </c>
      <c r="S66" s="156">
        <f>ROUND(S65*N14/40,0)</f>
        <v>0</v>
      </c>
      <c r="T66" s="160">
        <f>ROUND(T65*$N$15/40,0)</f>
        <v>0</v>
      </c>
      <c r="U66" s="156">
        <f t="shared" ref="U66:AA66" si="82">ROUND(U65*$N$14/40,0)</f>
        <v>0</v>
      </c>
      <c r="V66" s="157">
        <f t="shared" si="82"/>
        <v>0</v>
      </c>
      <c r="W66" s="157">
        <f t="shared" si="82"/>
        <v>0</v>
      </c>
      <c r="X66" s="157">
        <f t="shared" si="82"/>
        <v>0</v>
      </c>
      <c r="Y66" s="157">
        <f t="shared" si="82"/>
        <v>0</v>
      </c>
      <c r="Z66" s="157">
        <f t="shared" si="82"/>
        <v>0</v>
      </c>
      <c r="AA66" s="158">
        <f t="shared" si="82"/>
        <v>0</v>
      </c>
      <c r="AB66" s="156">
        <f t="shared" ref="AB66:AH66" si="83">ROUND(AB65*$N$15/40,0)</f>
        <v>0</v>
      </c>
      <c r="AC66" s="157">
        <f t="shared" si="83"/>
        <v>0</v>
      </c>
      <c r="AD66" s="157">
        <f t="shared" si="83"/>
        <v>0</v>
      </c>
      <c r="AE66" s="157">
        <f t="shared" si="83"/>
        <v>0</v>
      </c>
      <c r="AF66" s="157">
        <f t="shared" si="83"/>
        <v>0</v>
      </c>
      <c r="AG66" s="157">
        <f t="shared" si="83"/>
        <v>0</v>
      </c>
      <c r="AH66" s="158">
        <f t="shared" si="83"/>
        <v>0</v>
      </c>
      <c r="AI66" s="161">
        <f>ROUND(AI65*$N$14/40,0)</f>
        <v>0</v>
      </c>
      <c r="AJ66" s="159">
        <f>ROUND(AJ65*$N$14/40,0)</f>
        <v>0</v>
      </c>
      <c r="AK66" s="161">
        <f>ROUND(AK65*$N$15/40,0)</f>
        <v>0</v>
      </c>
      <c r="AL66" s="159">
        <f>ROUND(AL65*$N$15/40,0)</f>
        <v>0</v>
      </c>
      <c r="AM66" s="156">
        <f>ROUND(AM65*$N$14/40,0)</f>
        <v>0</v>
      </c>
      <c r="AN66" s="157">
        <f>ROUND(AN65*$N$14/40,0)</f>
        <v>0</v>
      </c>
      <c r="AO66" s="157">
        <f>ROUND(AO65*$N$14/40,0)</f>
        <v>0</v>
      </c>
      <c r="AP66" s="158">
        <f>ROUND(AP65*$N$14/40,0)</f>
        <v>0</v>
      </c>
      <c r="AQ66" s="156">
        <f>ROUND(AQ65*$N$15/40,0)</f>
        <v>0</v>
      </c>
      <c r="AR66" s="157">
        <f>ROUND(AR65*$N$15/40,0)</f>
        <v>0</v>
      </c>
      <c r="AS66" s="157">
        <f>ROUND(AS65*$N$15/40,0)</f>
        <v>0</v>
      </c>
      <c r="AT66" s="158">
        <f>ROUND(AT65*$N$15/40,0)</f>
        <v>0</v>
      </c>
      <c r="AU66" s="293"/>
      <c r="AV66" s="293"/>
      <c r="AW66" s="258"/>
      <c r="AX66" s="256"/>
      <c r="AY66" s="289"/>
    </row>
    <row r="67" spans="1:51" s="102" customFormat="1" ht="12" customHeight="1">
      <c r="A67" s="297" t="s">
        <v>69</v>
      </c>
      <c r="B67" s="298"/>
      <c r="C67" s="298"/>
      <c r="D67" s="298"/>
      <c r="E67" s="299"/>
      <c r="F67" s="268" t="s">
        <v>72</v>
      </c>
      <c r="G67" s="162"/>
      <c r="H67" s="40"/>
      <c r="I67" s="40"/>
      <c r="J67" s="40"/>
      <c r="K67" s="40"/>
      <c r="L67" s="118"/>
      <c r="M67" s="162"/>
      <c r="N67" s="40"/>
      <c r="O67" s="40"/>
      <c r="P67" s="40"/>
      <c r="Q67" s="40"/>
      <c r="R67" s="41"/>
      <c r="S67" s="118"/>
      <c r="T67" s="42"/>
      <c r="U67" s="162"/>
      <c r="V67" s="40"/>
      <c r="W67" s="40"/>
      <c r="X67" s="40"/>
      <c r="Y67" s="40"/>
      <c r="Z67" s="40"/>
      <c r="AA67" s="118"/>
      <c r="AB67" s="162"/>
      <c r="AC67" s="40"/>
      <c r="AD67" s="40"/>
      <c r="AE67" s="40"/>
      <c r="AF67" s="40"/>
      <c r="AG67" s="40"/>
      <c r="AH67" s="118"/>
      <c r="AI67" s="39"/>
      <c r="AJ67" s="41"/>
      <c r="AK67" s="39"/>
      <c r="AL67" s="41"/>
      <c r="AM67" s="162"/>
      <c r="AN67" s="40"/>
      <c r="AO67" s="40"/>
      <c r="AP67" s="118"/>
      <c r="AQ67" s="162"/>
      <c r="AR67" s="40"/>
      <c r="AS67" s="40"/>
      <c r="AT67" s="118"/>
      <c r="AU67" s="264">
        <f>ROUND(G68+H68+I68+J68+K68+L68+S68+U68+V68+W68+X68+Y68+Z68+AA68+AI68+AJ68+AM68+AN68+AO68+AP68,2)</f>
        <v>0</v>
      </c>
      <c r="AV67" s="264">
        <f>ROUND(M68+N68+O68+P68+Q68+R68+T68+AB68+AC68+AD68+AE68+AF68+AG68+AH68+AK68+AL68+AQ68+AR68+AS68+AT68,2)</f>
        <v>0</v>
      </c>
      <c r="AW67" s="257"/>
      <c r="AX67" s="256" t="s">
        <v>110</v>
      </c>
      <c r="AY67" s="254">
        <f>ROUND(SUM(G68:AT68),2)</f>
        <v>0</v>
      </c>
    </row>
    <row r="68" spans="1:51" s="102" customFormat="1" ht="12" customHeight="1">
      <c r="A68" s="300"/>
      <c r="B68" s="301"/>
      <c r="C68" s="301"/>
      <c r="D68" s="301"/>
      <c r="E68" s="302"/>
      <c r="F68" s="268"/>
      <c r="G68" s="147">
        <f t="shared" ref="G68:L68" si="84">ROUND(G67*$N$14,2)</f>
        <v>0</v>
      </c>
      <c r="H68" s="28">
        <f t="shared" si="84"/>
        <v>0</v>
      </c>
      <c r="I68" s="28">
        <f t="shared" si="84"/>
        <v>0</v>
      </c>
      <c r="J68" s="28">
        <f t="shared" si="84"/>
        <v>0</v>
      </c>
      <c r="K68" s="28">
        <f t="shared" si="84"/>
        <v>0</v>
      </c>
      <c r="L68" s="120">
        <f t="shared" si="84"/>
        <v>0</v>
      </c>
      <c r="M68" s="27">
        <f t="shared" ref="M68:R68" si="85">ROUND(M67*$N$15,2)</f>
        <v>0</v>
      </c>
      <c r="N68" s="28">
        <f t="shared" si="85"/>
        <v>0</v>
      </c>
      <c r="O68" s="28">
        <f t="shared" si="85"/>
        <v>0</v>
      </c>
      <c r="P68" s="28">
        <f t="shared" si="85"/>
        <v>0</v>
      </c>
      <c r="Q68" s="28">
        <f t="shared" si="85"/>
        <v>0</v>
      </c>
      <c r="R68" s="29">
        <f t="shared" si="85"/>
        <v>0</v>
      </c>
      <c r="S68" s="120">
        <f>ROUND(S67*$N$14,2)</f>
        <v>0</v>
      </c>
      <c r="T68" s="121">
        <f>ROUND(T67*$N$15,2)</f>
        <v>0</v>
      </c>
      <c r="U68" s="147">
        <f t="shared" ref="U68:AA68" si="86">ROUND(U67*$N$14,2)</f>
        <v>0</v>
      </c>
      <c r="V68" s="28">
        <f t="shared" si="86"/>
        <v>0</v>
      </c>
      <c r="W68" s="28">
        <f t="shared" si="86"/>
        <v>0</v>
      </c>
      <c r="X68" s="28">
        <f t="shared" si="86"/>
        <v>0</v>
      </c>
      <c r="Y68" s="28">
        <f t="shared" si="86"/>
        <v>0</v>
      </c>
      <c r="Z68" s="28">
        <f t="shared" si="86"/>
        <v>0</v>
      </c>
      <c r="AA68" s="120">
        <f t="shared" si="86"/>
        <v>0</v>
      </c>
      <c r="AB68" s="147">
        <f t="shared" ref="AB68:AH68" si="87">ROUND(AB67*$N$15,2)</f>
        <v>0</v>
      </c>
      <c r="AC68" s="28">
        <f t="shared" si="87"/>
        <v>0</v>
      </c>
      <c r="AD68" s="28">
        <f t="shared" si="87"/>
        <v>0</v>
      </c>
      <c r="AE68" s="28">
        <f t="shared" si="87"/>
        <v>0</v>
      </c>
      <c r="AF68" s="28">
        <f t="shared" si="87"/>
        <v>0</v>
      </c>
      <c r="AG68" s="28">
        <f t="shared" si="87"/>
        <v>0</v>
      </c>
      <c r="AH68" s="120">
        <f t="shared" si="87"/>
        <v>0</v>
      </c>
      <c r="AI68" s="27">
        <f>ROUND(AI67*$N$14,2)</f>
        <v>0</v>
      </c>
      <c r="AJ68" s="29">
        <f>ROUND(AJ67*$N$14,2)</f>
        <v>0</v>
      </c>
      <c r="AK68" s="27">
        <f>ROUND(AK67*$N$15,2)</f>
        <v>0</v>
      </c>
      <c r="AL68" s="29">
        <f>ROUND(AL67*$N$15,2)</f>
        <v>0</v>
      </c>
      <c r="AM68" s="27">
        <f>ROUND(AM67*$N$14,2)</f>
        <v>0</v>
      </c>
      <c r="AN68" s="28">
        <f>ROUND(AN67*$N$14,2)</f>
        <v>0</v>
      </c>
      <c r="AO68" s="28">
        <f>ROUND(AO67*$N$14,2)</f>
        <v>0</v>
      </c>
      <c r="AP68" s="29">
        <f>ROUND(AP67*$N$14,2)</f>
        <v>0</v>
      </c>
      <c r="AQ68" s="147">
        <f>ROUND(AQ67*$N$15,2)</f>
        <v>0</v>
      </c>
      <c r="AR68" s="28">
        <f>ROUND(AR67*$N$15,2)</f>
        <v>0</v>
      </c>
      <c r="AS68" s="28">
        <f>ROUND(AS67*$N$15,2)</f>
        <v>0</v>
      </c>
      <c r="AT68" s="120">
        <f>ROUND(AT67*$N$15,2)</f>
        <v>0</v>
      </c>
      <c r="AU68" s="264"/>
      <c r="AV68" s="264"/>
      <c r="AW68" s="258"/>
      <c r="AX68" s="256"/>
      <c r="AY68" s="254"/>
    </row>
    <row r="69" spans="1:51" s="102" customFormat="1" ht="12" customHeight="1">
      <c r="A69" s="297" t="s">
        <v>111</v>
      </c>
      <c r="B69" s="298"/>
      <c r="C69" s="298"/>
      <c r="D69" s="298"/>
      <c r="E69" s="299"/>
      <c r="F69" s="295" t="s">
        <v>76</v>
      </c>
      <c r="G69" s="162"/>
      <c r="H69" s="40"/>
      <c r="I69" s="40"/>
      <c r="J69" s="40"/>
      <c r="K69" s="40"/>
      <c r="L69" s="118"/>
      <c r="M69" s="39"/>
      <c r="N69" s="40"/>
      <c r="O69" s="40"/>
      <c r="P69" s="40"/>
      <c r="Q69" s="40"/>
      <c r="R69" s="41"/>
      <c r="S69" s="118"/>
      <c r="T69" s="42"/>
      <c r="U69" s="39"/>
      <c r="V69" s="40"/>
      <c r="W69" s="40"/>
      <c r="X69" s="40"/>
      <c r="Y69" s="40"/>
      <c r="Z69" s="40"/>
      <c r="AA69" s="41"/>
      <c r="AB69" s="162"/>
      <c r="AC69" s="40"/>
      <c r="AD69" s="40"/>
      <c r="AE69" s="40"/>
      <c r="AF69" s="40"/>
      <c r="AG69" s="40"/>
      <c r="AH69" s="118"/>
      <c r="AI69" s="39"/>
      <c r="AJ69" s="41"/>
      <c r="AK69" s="39"/>
      <c r="AL69" s="41"/>
      <c r="AM69" s="39"/>
      <c r="AN69" s="40"/>
      <c r="AO69" s="40"/>
      <c r="AP69" s="41"/>
      <c r="AQ69" s="39"/>
      <c r="AR69" s="40"/>
      <c r="AS69" s="40"/>
      <c r="AT69" s="41"/>
      <c r="AU69" s="264">
        <f>ROUND(G70+H70+I70+J70+K70+L70+S70+U70+V70+W70+X70+Y70+Z70+AA70+AI70+AJ70+AM70+AN70+AO70+AP70,2)</f>
        <v>0</v>
      </c>
      <c r="AV69" s="264">
        <f>ROUND(M70+N70+O70+P70+Q70+R70+T70+AB70+AC70+AD70+AE70+AF70+AG70+AH70+AK70+AL70+AQ70+AR70+AS70+AT70,2)</f>
        <v>0</v>
      </c>
      <c r="AW69" s="257"/>
      <c r="AX69" s="256" t="s">
        <v>112</v>
      </c>
      <c r="AY69" s="254">
        <f>ROUND(SUM(G70:AT70),2)</f>
        <v>0</v>
      </c>
    </row>
    <row r="70" spans="1:51" s="119" customFormat="1" ht="12" customHeight="1" thickBot="1">
      <c r="A70" s="300"/>
      <c r="B70" s="301"/>
      <c r="C70" s="301"/>
      <c r="D70" s="301"/>
      <c r="E70" s="302"/>
      <c r="F70" s="303"/>
      <c r="G70" s="163">
        <f t="shared" ref="G70:L70" si="88">ROUND(G69*$N$14,2)</f>
        <v>0</v>
      </c>
      <c r="H70" s="164">
        <f t="shared" si="88"/>
        <v>0</v>
      </c>
      <c r="I70" s="164">
        <f t="shared" si="88"/>
        <v>0</v>
      </c>
      <c r="J70" s="164">
        <f t="shared" si="88"/>
        <v>0</v>
      </c>
      <c r="K70" s="164">
        <f t="shared" si="88"/>
        <v>0</v>
      </c>
      <c r="L70" s="165">
        <f t="shared" si="88"/>
        <v>0</v>
      </c>
      <c r="M70" s="163">
        <f t="shared" ref="M70:R70" si="89">ROUND(M69*$N$15,2)</f>
        <v>0</v>
      </c>
      <c r="N70" s="164">
        <f t="shared" si="89"/>
        <v>0</v>
      </c>
      <c r="O70" s="164">
        <f t="shared" si="89"/>
        <v>0</v>
      </c>
      <c r="P70" s="164">
        <f t="shared" si="89"/>
        <v>0</v>
      </c>
      <c r="Q70" s="164">
        <f t="shared" si="89"/>
        <v>0</v>
      </c>
      <c r="R70" s="165">
        <f t="shared" si="89"/>
        <v>0</v>
      </c>
      <c r="S70" s="120">
        <f>ROUND(S69*$N$14,2)</f>
        <v>0</v>
      </c>
      <c r="T70" s="121">
        <f>ROUND(T69*$N$15,2)</f>
        <v>0</v>
      </c>
      <c r="U70" s="163">
        <f t="shared" ref="U70:AA70" si="90">ROUND(U69*$N$14,2)</f>
        <v>0</v>
      </c>
      <c r="V70" s="164">
        <f t="shared" si="90"/>
        <v>0</v>
      </c>
      <c r="W70" s="164">
        <f t="shared" si="90"/>
        <v>0</v>
      </c>
      <c r="X70" s="164">
        <f t="shared" si="90"/>
        <v>0</v>
      </c>
      <c r="Y70" s="164">
        <f t="shared" si="90"/>
        <v>0</v>
      </c>
      <c r="Z70" s="164">
        <f t="shared" si="90"/>
        <v>0</v>
      </c>
      <c r="AA70" s="165">
        <f t="shared" si="90"/>
        <v>0</v>
      </c>
      <c r="AB70" s="163">
        <f t="shared" ref="AB70:AH70" si="91">ROUND(AB69*$N$15,2)</f>
        <v>0</v>
      </c>
      <c r="AC70" s="164">
        <f t="shared" si="91"/>
        <v>0</v>
      </c>
      <c r="AD70" s="164">
        <f t="shared" si="91"/>
        <v>0</v>
      </c>
      <c r="AE70" s="164">
        <f t="shared" si="91"/>
        <v>0</v>
      </c>
      <c r="AF70" s="164">
        <f t="shared" si="91"/>
        <v>0</v>
      </c>
      <c r="AG70" s="164">
        <f t="shared" si="91"/>
        <v>0</v>
      </c>
      <c r="AH70" s="165">
        <f t="shared" si="91"/>
        <v>0</v>
      </c>
      <c r="AI70" s="163">
        <f>ROUND(AI69*$N$14,2)</f>
        <v>0</v>
      </c>
      <c r="AJ70" s="165">
        <f>ROUND(AJ69*$N$14,2)</f>
        <v>0</v>
      </c>
      <c r="AK70" s="163">
        <f>ROUND(AK69*$N$15,2)</f>
        <v>0</v>
      </c>
      <c r="AL70" s="165">
        <f>ROUND(AL69*$N$15,2)</f>
        <v>0</v>
      </c>
      <c r="AM70" s="163">
        <f>ROUND(AM69*$N$14,2)</f>
        <v>0</v>
      </c>
      <c r="AN70" s="164">
        <f>ROUND(AN69*$N$14,2)</f>
        <v>0</v>
      </c>
      <c r="AO70" s="164">
        <f>ROUND(AO69*$N$14,2)</f>
        <v>0</v>
      </c>
      <c r="AP70" s="165">
        <f>ROUND(AP69*$N$14,2)</f>
        <v>0</v>
      </c>
      <c r="AQ70" s="163">
        <f>ROUND(AQ69*$N$15,2)</f>
        <v>0</v>
      </c>
      <c r="AR70" s="164">
        <f>ROUND(AR69*$N$15,2)</f>
        <v>0</v>
      </c>
      <c r="AS70" s="164">
        <f>ROUND(AS69*$N$15,2)</f>
        <v>0</v>
      </c>
      <c r="AT70" s="165">
        <f>ROUND(AT69*$N$15,2)</f>
        <v>0</v>
      </c>
      <c r="AU70" s="264"/>
      <c r="AV70" s="264"/>
      <c r="AW70" s="290"/>
      <c r="AX70" s="292"/>
      <c r="AY70" s="291"/>
    </row>
    <row r="71" spans="1:51" ht="15.75" thickTop="1"/>
  </sheetData>
  <mergeCells count="238">
    <mergeCell ref="AV69:AV70"/>
    <mergeCell ref="AU65:AU66"/>
    <mergeCell ref="A69:E70"/>
    <mergeCell ref="F69:F70"/>
    <mergeCell ref="F67:F68"/>
    <mergeCell ref="AV67:AV68"/>
    <mergeCell ref="A67:E68"/>
    <mergeCell ref="AU69:AU70"/>
    <mergeCell ref="AU67:AU68"/>
    <mergeCell ref="A65:E66"/>
    <mergeCell ref="A55:E56"/>
    <mergeCell ref="A49:E50"/>
    <mergeCell ref="F49:F50"/>
    <mergeCell ref="F51:F52"/>
    <mergeCell ref="F55:F56"/>
    <mergeCell ref="A63:E64"/>
    <mergeCell ref="F65:F66"/>
    <mergeCell ref="F63:F64"/>
    <mergeCell ref="AU63:AU64"/>
    <mergeCell ref="A61:E62"/>
    <mergeCell ref="F61:F62"/>
    <mergeCell ref="AU61:AU62"/>
    <mergeCell ref="A57:E58"/>
    <mergeCell ref="A59:E60"/>
    <mergeCell ref="F57:F58"/>
    <mergeCell ref="F59:F60"/>
    <mergeCell ref="AU59:AU60"/>
    <mergeCell ref="AV61:AV62"/>
    <mergeCell ref="AV59:AV60"/>
    <mergeCell ref="AY65:AY66"/>
    <mergeCell ref="AX51:AX52"/>
    <mergeCell ref="AX53:AX54"/>
    <mergeCell ref="AW53:AW54"/>
    <mergeCell ref="AW55:AW56"/>
    <mergeCell ref="AV65:AV66"/>
    <mergeCell ref="AV63:AV64"/>
    <mergeCell ref="AY51:AY52"/>
    <mergeCell ref="AV53:AV54"/>
    <mergeCell ref="AW57:AW58"/>
    <mergeCell ref="AW61:AW62"/>
    <mergeCell ref="AV57:AV58"/>
    <mergeCell ref="AY59:AY60"/>
    <mergeCell ref="AW69:AW70"/>
    <mergeCell ref="AV55:AV56"/>
    <mergeCell ref="AU51:AU52"/>
    <mergeCell ref="AV51:AV52"/>
    <mergeCell ref="AU55:AU56"/>
    <mergeCell ref="AY69:AY70"/>
    <mergeCell ref="AX69:AX70"/>
    <mergeCell ref="AX67:AX68"/>
    <mergeCell ref="AX55:AX56"/>
    <mergeCell ref="AX57:AX58"/>
    <mergeCell ref="AY55:AY56"/>
    <mergeCell ref="AX63:AX64"/>
    <mergeCell ref="AY63:AY64"/>
    <mergeCell ref="AY57:AY58"/>
    <mergeCell ref="AY67:AY68"/>
    <mergeCell ref="AX65:AX66"/>
    <mergeCell ref="AX59:AX60"/>
    <mergeCell ref="AW67:AW68"/>
    <mergeCell ref="AY61:AY62"/>
    <mergeCell ref="AW65:AW66"/>
    <mergeCell ref="AW63:AW64"/>
    <mergeCell ref="AX61:AX62"/>
    <mergeCell ref="AW59:AW60"/>
    <mergeCell ref="AU57:AU58"/>
    <mergeCell ref="A45:E46"/>
    <mergeCell ref="AX39:AX40"/>
    <mergeCell ref="AX41:AX42"/>
    <mergeCell ref="A43:E44"/>
    <mergeCell ref="AY45:AY46"/>
    <mergeCell ref="AW45:AW46"/>
    <mergeCell ref="F43:F44"/>
    <mergeCell ref="AV45:AV46"/>
    <mergeCell ref="F45:F46"/>
    <mergeCell ref="AV41:AV42"/>
    <mergeCell ref="AW39:AW40"/>
    <mergeCell ref="AU39:AU40"/>
    <mergeCell ref="AV39:AV40"/>
    <mergeCell ref="AU45:AU46"/>
    <mergeCell ref="AV43:AV44"/>
    <mergeCell ref="AX45:AX46"/>
    <mergeCell ref="AU53:AU54"/>
    <mergeCell ref="AY53:AY54"/>
    <mergeCell ref="A47:E48"/>
    <mergeCell ref="AW51:AW52"/>
    <mergeCell ref="AU49:AU50"/>
    <mergeCell ref="A53:E54"/>
    <mergeCell ref="AW49:AW50"/>
    <mergeCell ref="AV49:AV50"/>
    <mergeCell ref="F53:F54"/>
    <mergeCell ref="F47:F48"/>
    <mergeCell ref="A51:E52"/>
    <mergeCell ref="AY49:AY50"/>
    <mergeCell ref="AX49:AX50"/>
    <mergeCell ref="AY47:AY48"/>
    <mergeCell ref="AX47:AX48"/>
    <mergeCell ref="AW47:AW48"/>
    <mergeCell ref="AV47:AV48"/>
    <mergeCell ref="AU47:AU48"/>
    <mergeCell ref="AU43:AU44"/>
    <mergeCell ref="AW43:AW44"/>
    <mergeCell ref="AY33:AY34"/>
    <mergeCell ref="F37:F38"/>
    <mergeCell ref="AX33:AX34"/>
    <mergeCell ref="AY35:AY36"/>
    <mergeCell ref="AX37:AX38"/>
    <mergeCell ref="AY37:AY38"/>
    <mergeCell ref="AU37:AU38"/>
    <mergeCell ref="F33:F34"/>
    <mergeCell ref="AX35:AX36"/>
    <mergeCell ref="AW37:AW38"/>
    <mergeCell ref="AW33:AW34"/>
    <mergeCell ref="AU33:AU34"/>
    <mergeCell ref="AW35:AW36"/>
    <mergeCell ref="AV33:AV34"/>
    <mergeCell ref="AV35:AV36"/>
    <mergeCell ref="AY39:AY40"/>
    <mergeCell ref="AW41:AW42"/>
    <mergeCell ref="AY41:AY42"/>
    <mergeCell ref="F41:F42"/>
    <mergeCell ref="AU41:AU42"/>
    <mergeCell ref="AY43:AY44"/>
    <mergeCell ref="AX43:AX44"/>
    <mergeCell ref="A33:E34"/>
    <mergeCell ref="A37:E38"/>
    <mergeCell ref="F35:F36"/>
    <mergeCell ref="A35:E36"/>
    <mergeCell ref="A39:E40"/>
    <mergeCell ref="AW27:AW28"/>
    <mergeCell ref="A41:E42"/>
    <mergeCell ref="F39:F40"/>
    <mergeCell ref="A31:E32"/>
    <mergeCell ref="AV37:AV38"/>
    <mergeCell ref="AU35:AU36"/>
    <mergeCell ref="AV29:AV30"/>
    <mergeCell ref="AU29:AU30"/>
    <mergeCell ref="AV31:AV32"/>
    <mergeCell ref="AU31:AU32"/>
    <mergeCell ref="AU18:AY19"/>
    <mergeCell ref="AY27:AY28"/>
    <mergeCell ref="AX27:AX28"/>
    <mergeCell ref="AU27:AU28"/>
    <mergeCell ref="AY25:AY26"/>
    <mergeCell ref="AX25:AX26"/>
    <mergeCell ref="A15:C15"/>
    <mergeCell ref="N15:Q15"/>
    <mergeCell ref="R16:T16"/>
    <mergeCell ref="R15:T15"/>
    <mergeCell ref="U19:AH19"/>
    <mergeCell ref="AI19:AL19"/>
    <mergeCell ref="M20:R20"/>
    <mergeCell ref="AQ20:AT20"/>
    <mergeCell ref="G19:R19"/>
    <mergeCell ref="S19:T19"/>
    <mergeCell ref="G20:L20"/>
    <mergeCell ref="AM20:AP20"/>
    <mergeCell ref="AK20:AL20"/>
    <mergeCell ref="F18:F21"/>
    <mergeCell ref="A19:E21"/>
    <mergeCell ref="AB20:AH20"/>
    <mergeCell ref="AM19:AT19"/>
    <mergeCell ref="AI20:AJ20"/>
    <mergeCell ref="AY31:AY32"/>
    <mergeCell ref="AY29:AY30"/>
    <mergeCell ref="AX29:AX30"/>
    <mergeCell ref="AX31:AX32"/>
    <mergeCell ref="AW31:AW32"/>
    <mergeCell ref="AW29:AW30"/>
    <mergeCell ref="A22:E22"/>
    <mergeCell ref="A27:E28"/>
    <mergeCell ref="F27:F28"/>
    <mergeCell ref="AV25:AV26"/>
    <mergeCell ref="A23:E23"/>
    <mergeCell ref="A24:E24"/>
    <mergeCell ref="F25:F26"/>
    <mergeCell ref="A25:E26"/>
    <mergeCell ref="AV27:AV28"/>
    <mergeCell ref="AW25:AW26"/>
    <mergeCell ref="AU25:AU26"/>
    <mergeCell ref="F31:F32"/>
    <mergeCell ref="A29:E30"/>
    <mergeCell ref="F29:F30"/>
    <mergeCell ref="D15:E15"/>
    <mergeCell ref="A14:C14"/>
    <mergeCell ref="F14:H14"/>
    <mergeCell ref="I14:M14"/>
    <mergeCell ref="N13:Q13"/>
    <mergeCell ref="D13:E13"/>
    <mergeCell ref="A13:C13"/>
    <mergeCell ref="I13:M13"/>
    <mergeCell ref="U20:AA20"/>
    <mergeCell ref="G18:AT18"/>
    <mergeCell ref="F15:H15"/>
    <mergeCell ref="U14:W14"/>
    <mergeCell ref="U13:W13"/>
    <mergeCell ref="R14:T14"/>
    <mergeCell ref="N14:Q14"/>
    <mergeCell ref="A18:E18"/>
    <mergeCell ref="U16:W16"/>
    <mergeCell ref="I15:M15"/>
    <mergeCell ref="N16:Q16"/>
    <mergeCell ref="A16:M16"/>
    <mergeCell ref="R13:T13"/>
    <mergeCell ref="D14:E14"/>
    <mergeCell ref="F13:H13"/>
    <mergeCell ref="U15:W15"/>
    <mergeCell ref="A1:S1"/>
    <mergeCell ref="A5:F5"/>
    <mergeCell ref="M2:S2"/>
    <mergeCell ref="A2:F2"/>
    <mergeCell ref="G3:K3"/>
    <mergeCell ref="G2:K2"/>
    <mergeCell ref="M3:S3"/>
    <mergeCell ref="U2:AV2"/>
    <mergeCell ref="AS4:AV4"/>
    <mergeCell ref="AS5:AV5"/>
    <mergeCell ref="AL5:AO5"/>
    <mergeCell ref="AS11:AV12"/>
    <mergeCell ref="AD10:AQ10"/>
    <mergeCell ref="AD12:AK12"/>
    <mergeCell ref="AN8:AO8"/>
    <mergeCell ref="AL12:AO12"/>
    <mergeCell ref="AS6:AV6"/>
    <mergeCell ref="AS7:AV8"/>
    <mergeCell ref="AS9:AV10"/>
    <mergeCell ref="D10:E12"/>
    <mergeCell ref="I8:M12"/>
    <mergeCell ref="A8:E9"/>
    <mergeCell ref="F8:H12"/>
    <mergeCell ref="A10:C12"/>
    <mergeCell ref="R8:T12"/>
    <mergeCell ref="N8:Q12"/>
    <mergeCell ref="AE6:AH6"/>
    <mergeCell ref="AD8:AF8"/>
    <mergeCell ref="AG8:AM8"/>
    <mergeCell ref="U8:W12"/>
    <mergeCell ref="AL6:AO6"/>
  </mergeCells>
  <phoneticPr fontId="0" type="noConversion"/>
  <pageMargins left="0" right="0.19" top="0" bottom="0" header="0.11811023622047245" footer="0.15748031496062992"/>
  <pageSetup paperSize="9" scale="58" orientation="landscape" horizontalDpi="300" verticalDpi="300" r:id="rId1"/>
  <headerFooter alignWithMargins="0"/>
  <colBreaks count="1" manualBreakCount="1">
    <brk id="5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X83"/>
  <sheetViews>
    <sheetView showZeros="0" view="pageBreakPreview" zoomScaleNormal="75" zoomScaleSheetLayoutView="68" workbookViewId="0">
      <selection activeCell="AG58" sqref="AG58"/>
    </sheetView>
  </sheetViews>
  <sheetFormatPr defaultColWidth="3.28515625" defaultRowHeight="15"/>
  <cols>
    <col min="1" max="2" width="3.5703125" style="1" customWidth="1"/>
    <col min="3" max="3" width="4" style="1" customWidth="1"/>
    <col min="4" max="4" width="4.42578125" style="1" customWidth="1"/>
    <col min="5" max="5" width="1.28515625" style="1" customWidth="1"/>
    <col min="6" max="6" width="3.140625" style="1" customWidth="1"/>
    <col min="7" max="17" width="5" style="1" customWidth="1"/>
    <col min="18" max="18" width="5.42578125" style="1" customWidth="1"/>
    <col min="19" max="21" width="5" style="1" customWidth="1"/>
    <col min="22" max="23" width="5" style="190" customWidth="1"/>
    <col min="24" max="28" width="5" style="1" customWidth="1"/>
    <col min="29" max="29" width="5.7109375" style="190" customWidth="1"/>
    <col min="30" max="30" width="5.42578125" style="190" customWidth="1"/>
    <col min="31" max="31" width="5" style="1" customWidth="1"/>
    <col min="32" max="32" width="5.28515625" style="1" customWidth="1"/>
    <col min="33" max="33" width="5" style="1" customWidth="1"/>
    <col min="34" max="34" width="5.5703125" style="1" customWidth="1"/>
    <col min="35" max="37" width="5" style="1" customWidth="1"/>
    <col min="38" max="38" width="5.42578125" style="1" customWidth="1"/>
    <col min="39" max="44" width="5" style="1" customWidth="1"/>
    <col min="45" max="45" width="4.85546875" style="1" customWidth="1"/>
    <col min="46" max="46" width="5" style="1" customWidth="1"/>
    <col min="47" max="47" width="5.7109375" style="1" customWidth="1"/>
    <col min="48" max="48" width="5.140625" style="1" customWidth="1"/>
    <col min="49" max="49" width="7.140625" style="1" customWidth="1"/>
    <col min="50" max="50" width="7.7109375" style="2" customWidth="1"/>
    <col min="51" max="16384" width="3.28515625" style="1"/>
  </cols>
  <sheetData>
    <row r="1" spans="1:50" ht="10.5" customHeight="1">
      <c r="AS1" s="215" t="s">
        <v>35</v>
      </c>
      <c r="AT1" s="215"/>
      <c r="AU1" s="215"/>
      <c r="AV1" s="215"/>
    </row>
    <row r="2" spans="1:50" ht="4.5" customHeight="1" thickBot="1">
      <c r="AS2" s="12"/>
      <c r="AT2" s="12"/>
      <c r="AU2" s="12"/>
      <c r="AV2" s="12"/>
    </row>
    <row r="3" spans="1:50" ht="15" customHeight="1" thickTop="1" thickBot="1">
      <c r="A3" s="333" t="s">
        <v>13</v>
      </c>
      <c r="B3" s="334"/>
      <c r="C3" s="334"/>
      <c r="D3" s="334"/>
      <c r="E3" s="334"/>
      <c r="F3" s="335" t="s">
        <v>14</v>
      </c>
      <c r="G3" s="243" t="s">
        <v>15</v>
      </c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44"/>
      <c r="AD3" s="244"/>
      <c r="AE3" s="244"/>
      <c r="AF3" s="244"/>
      <c r="AG3" s="244"/>
      <c r="AH3" s="244"/>
      <c r="AI3" s="320"/>
      <c r="AJ3" s="320"/>
      <c r="AK3" s="320"/>
      <c r="AL3" s="320"/>
      <c r="AM3" s="320"/>
      <c r="AN3" s="320"/>
      <c r="AO3" s="320"/>
      <c r="AP3" s="320"/>
      <c r="AQ3" s="320"/>
      <c r="AR3" s="320"/>
      <c r="AS3" s="320"/>
      <c r="AT3" s="320"/>
      <c r="AU3" s="311" t="s">
        <v>16</v>
      </c>
      <c r="AV3" s="312"/>
      <c r="AW3" s="312"/>
      <c r="AX3" s="313"/>
    </row>
    <row r="4" spans="1:50" ht="14.25" customHeight="1" thickTop="1" thickBot="1">
      <c r="A4" s="322" t="s">
        <v>17</v>
      </c>
      <c r="B4" s="323"/>
      <c r="C4" s="323"/>
      <c r="D4" s="323"/>
      <c r="E4" s="324"/>
      <c r="F4" s="336"/>
      <c r="G4" s="243" t="s">
        <v>18</v>
      </c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84"/>
      <c r="S4" s="285" t="s">
        <v>75</v>
      </c>
      <c r="T4" s="286"/>
      <c r="U4" s="330" t="s">
        <v>19</v>
      </c>
      <c r="V4" s="331"/>
      <c r="W4" s="331"/>
      <c r="X4" s="331"/>
      <c r="Y4" s="331"/>
      <c r="Z4" s="331"/>
      <c r="AA4" s="331"/>
      <c r="AB4" s="331"/>
      <c r="AC4" s="331"/>
      <c r="AD4" s="331"/>
      <c r="AE4" s="331"/>
      <c r="AF4" s="331"/>
      <c r="AG4" s="331"/>
      <c r="AH4" s="332"/>
      <c r="AI4" s="321" t="s">
        <v>20</v>
      </c>
      <c r="AJ4" s="321"/>
      <c r="AK4" s="321"/>
      <c r="AL4" s="321"/>
      <c r="AM4" s="321" t="s">
        <v>21</v>
      </c>
      <c r="AN4" s="321"/>
      <c r="AO4" s="321"/>
      <c r="AP4" s="321"/>
      <c r="AQ4" s="321"/>
      <c r="AR4" s="321"/>
      <c r="AS4" s="321"/>
      <c r="AT4" s="243"/>
      <c r="AU4" s="314"/>
      <c r="AV4" s="315"/>
      <c r="AW4" s="315"/>
      <c r="AX4" s="316"/>
    </row>
    <row r="5" spans="1:50" ht="12.75" customHeight="1" thickTop="1" thickBot="1">
      <c r="A5" s="325"/>
      <c r="B5" s="251"/>
      <c r="C5" s="251"/>
      <c r="D5" s="251"/>
      <c r="E5" s="326"/>
      <c r="F5" s="336"/>
      <c r="G5" s="243" t="s">
        <v>70</v>
      </c>
      <c r="H5" s="244"/>
      <c r="I5" s="244"/>
      <c r="J5" s="244"/>
      <c r="K5" s="244"/>
      <c r="L5" s="284"/>
      <c r="M5" s="243" t="s">
        <v>71</v>
      </c>
      <c r="N5" s="244"/>
      <c r="O5" s="244"/>
      <c r="P5" s="244"/>
      <c r="Q5" s="244"/>
      <c r="R5" s="284"/>
      <c r="S5" s="13" t="s">
        <v>70</v>
      </c>
      <c r="T5" s="14" t="s">
        <v>71</v>
      </c>
      <c r="U5" s="243" t="s">
        <v>70</v>
      </c>
      <c r="V5" s="244"/>
      <c r="W5" s="244"/>
      <c r="X5" s="244"/>
      <c r="Y5" s="244"/>
      <c r="Z5" s="244"/>
      <c r="AA5" s="244"/>
      <c r="AB5" s="243" t="s">
        <v>71</v>
      </c>
      <c r="AC5" s="244"/>
      <c r="AD5" s="244"/>
      <c r="AE5" s="244"/>
      <c r="AF5" s="244"/>
      <c r="AG5" s="244"/>
      <c r="AH5" s="284"/>
      <c r="AI5" s="321" t="s">
        <v>70</v>
      </c>
      <c r="AJ5" s="321"/>
      <c r="AK5" s="321" t="s">
        <v>71</v>
      </c>
      <c r="AL5" s="321"/>
      <c r="AM5" s="243" t="s">
        <v>70</v>
      </c>
      <c r="AN5" s="244"/>
      <c r="AO5" s="244"/>
      <c r="AP5" s="284"/>
      <c r="AQ5" s="243" t="s">
        <v>71</v>
      </c>
      <c r="AR5" s="244"/>
      <c r="AS5" s="244"/>
      <c r="AT5" s="244"/>
      <c r="AU5" s="317"/>
      <c r="AV5" s="318"/>
      <c r="AW5" s="318"/>
      <c r="AX5" s="319"/>
    </row>
    <row r="6" spans="1:50" ht="109.5" customHeight="1" thickTop="1" thickBot="1">
      <c r="A6" s="327"/>
      <c r="B6" s="328"/>
      <c r="C6" s="328"/>
      <c r="D6" s="328"/>
      <c r="E6" s="329"/>
      <c r="F6" s="336"/>
      <c r="G6" s="15" t="s">
        <v>170</v>
      </c>
      <c r="H6" s="16" t="s">
        <v>163</v>
      </c>
      <c r="I6" s="15" t="s">
        <v>172</v>
      </c>
      <c r="J6" s="15" t="s">
        <v>173</v>
      </c>
      <c r="K6" s="15"/>
      <c r="L6" s="15"/>
      <c r="M6" s="15" t="s">
        <v>170</v>
      </c>
      <c r="N6" s="16" t="s">
        <v>163</v>
      </c>
      <c r="O6" s="15" t="s">
        <v>172</v>
      </c>
      <c r="P6" s="15" t="s">
        <v>173</v>
      </c>
      <c r="Q6" s="15"/>
      <c r="R6" s="15"/>
      <c r="S6" s="16" t="s">
        <v>164</v>
      </c>
      <c r="T6" s="16" t="s">
        <v>164</v>
      </c>
      <c r="U6" s="15" t="s">
        <v>175</v>
      </c>
      <c r="V6" s="200" t="s">
        <v>176</v>
      </c>
      <c r="W6" s="200" t="s">
        <v>177</v>
      </c>
      <c r="X6" s="15" t="s">
        <v>181</v>
      </c>
      <c r="Y6" s="15" t="s">
        <v>183</v>
      </c>
      <c r="Z6" s="16" t="s">
        <v>165</v>
      </c>
      <c r="AA6" s="16" t="s">
        <v>166</v>
      </c>
      <c r="AB6" s="15" t="s">
        <v>175</v>
      </c>
      <c r="AC6" s="200" t="s">
        <v>176</v>
      </c>
      <c r="AD6" s="191" t="s">
        <v>178</v>
      </c>
      <c r="AE6" s="15" t="s">
        <v>182</v>
      </c>
      <c r="AF6" s="15" t="s">
        <v>183</v>
      </c>
      <c r="AG6" s="16" t="s">
        <v>165</v>
      </c>
      <c r="AH6" s="16" t="s">
        <v>166</v>
      </c>
      <c r="AI6" s="201" t="s">
        <v>186</v>
      </c>
      <c r="AJ6" s="15" t="s">
        <v>187</v>
      </c>
      <c r="AK6" s="201" t="s">
        <v>186</v>
      </c>
      <c r="AL6" s="15" t="s">
        <v>187</v>
      </c>
      <c r="AM6" s="202" t="s">
        <v>190</v>
      </c>
      <c r="AN6" s="203" t="s">
        <v>191</v>
      </c>
      <c r="AO6" s="15" t="s">
        <v>193</v>
      </c>
      <c r="AP6" s="15" t="s">
        <v>169</v>
      </c>
      <c r="AQ6" s="202" t="s">
        <v>190</v>
      </c>
      <c r="AR6" s="203" t="s">
        <v>191</v>
      </c>
      <c r="AS6" s="15" t="s">
        <v>193</v>
      </c>
      <c r="AT6" s="15" t="s">
        <v>169</v>
      </c>
      <c r="AU6" s="17" t="s">
        <v>70</v>
      </c>
      <c r="AV6" s="17" t="s">
        <v>71</v>
      </c>
      <c r="AW6" s="17" t="s">
        <v>77</v>
      </c>
      <c r="AX6" s="18" t="s">
        <v>64</v>
      </c>
    </row>
    <row r="7" spans="1:50" ht="13.5" customHeight="1" thickTop="1" thickBot="1">
      <c r="A7" s="259">
        <v>1</v>
      </c>
      <c r="B7" s="259"/>
      <c r="C7" s="259"/>
      <c r="D7" s="259"/>
      <c r="E7" s="259"/>
      <c r="F7" s="19">
        <v>2</v>
      </c>
      <c r="G7" s="20">
        <v>3</v>
      </c>
      <c r="H7" s="20">
        <v>4</v>
      </c>
      <c r="I7" s="20">
        <v>5</v>
      </c>
      <c r="J7" s="20">
        <v>6</v>
      </c>
      <c r="K7" s="20">
        <v>7</v>
      </c>
      <c r="L7" s="20">
        <v>8</v>
      </c>
      <c r="M7" s="21">
        <v>9</v>
      </c>
      <c r="N7" s="22">
        <v>10</v>
      </c>
      <c r="O7" s="22">
        <v>11</v>
      </c>
      <c r="P7" s="22">
        <v>12</v>
      </c>
      <c r="Q7" s="22">
        <v>13</v>
      </c>
      <c r="R7" s="22">
        <v>14</v>
      </c>
      <c r="S7" s="22">
        <v>15</v>
      </c>
      <c r="T7" s="22">
        <v>16</v>
      </c>
      <c r="U7" s="22">
        <v>17</v>
      </c>
      <c r="V7" s="192">
        <v>18</v>
      </c>
      <c r="W7" s="192">
        <v>19</v>
      </c>
      <c r="X7" s="22">
        <v>20</v>
      </c>
      <c r="Y7" s="22">
        <v>21</v>
      </c>
      <c r="Z7" s="22">
        <v>22</v>
      </c>
      <c r="AA7" s="22">
        <v>23</v>
      </c>
      <c r="AB7" s="22">
        <v>24</v>
      </c>
      <c r="AC7" s="192">
        <v>25</v>
      </c>
      <c r="AD7" s="192">
        <v>26</v>
      </c>
      <c r="AE7" s="22">
        <v>27</v>
      </c>
      <c r="AF7" s="22">
        <v>28</v>
      </c>
      <c r="AG7" s="22">
        <v>29</v>
      </c>
      <c r="AH7" s="22">
        <v>30</v>
      </c>
      <c r="AI7" s="22">
        <v>31</v>
      </c>
      <c r="AJ7" s="22">
        <v>32</v>
      </c>
      <c r="AK7" s="22">
        <v>33</v>
      </c>
      <c r="AL7" s="22">
        <v>34</v>
      </c>
      <c r="AM7" s="22">
        <v>35</v>
      </c>
      <c r="AN7" s="22">
        <v>36</v>
      </c>
      <c r="AO7" s="22">
        <v>37</v>
      </c>
      <c r="AP7" s="22">
        <v>38</v>
      </c>
      <c r="AQ7" s="22">
        <v>39</v>
      </c>
      <c r="AR7" s="22">
        <v>40</v>
      </c>
      <c r="AS7" s="22">
        <v>41</v>
      </c>
      <c r="AT7" s="22">
        <v>42</v>
      </c>
      <c r="AU7" s="20">
        <v>43</v>
      </c>
      <c r="AV7" s="19">
        <v>44</v>
      </c>
      <c r="AW7" s="20">
        <v>45</v>
      </c>
      <c r="AX7" s="20">
        <v>46</v>
      </c>
    </row>
    <row r="8" spans="1:50" s="3" customFormat="1" ht="12" customHeight="1" thickTop="1">
      <c r="A8" s="337" t="s">
        <v>36</v>
      </c>
      <c r="B8" s="338"/>
      <c r="C8" s="338"/>
      <c r="D8" s="338"/>
      <c r="E8" s="339"/>
      <c r="F8" s="263" t="s">
        <v>72</v>
      </c>
      <c r="G8" s="23"/>
      <c r="H8" s="24"/>
      <c r="I8" s="24"/>
      <c r="J8" s="24"/>
      <c r="K8" s="24"/>
      <c r="L8" s="25"/>
      <c r="M8" s="23"/>
      <c r="N8" s="24"/>
      <c r="O8" s="24"/>
      <c r="P8" s="24"/>
      <c r="Q8" s="24"/>
      <c r="R8" s="25"/>
      <c r="S8" s="26"/>
      <c r="T8" s="26"/>
      <c r="U8" s="23"/>
      <c r="V8" s="194"/>
      <c r="W8" s="194"/>
      <c r="X8" s="24"/>
      <c r="Y8" s="24"/>
      <c r="Z8" s="24"/>
      <c r="AA8" s="25"/>
      <c r="AB8" s="23"/>
      <c r="AC8" s="194"/>
      <c r="AD8" s="194"/>
      <c r="AE8" s="24"/>
      <c r="AF8" s="24"/>
      <c r="AG8" s="24"/>
      <c r="AH8" s="25"/>
      <c r="AI8" s="23"/>
      <c r="AJ8" s="25"/>
      <c r="AK8" s="23"/>
      <c r="AL8" s="25"/>
      <c r="AM8" s="23"/>
      <c r="AN8" s="24"/>
      <c r="AO8" s="24"/>
      <c r="AP8" s="25"/>
      <c r="AQ8" s="23"/>
      <c r="AR8" s="24"/>
      <c r="AS8" s="24"/>
      <c r="AT8" s="25"/>
      <c r="AU8" s="341">
        <f>ROUND(G9+H9+I9+J9+K9+L9+S9+U9+V9+W9+X9+Y9+Z9+AA9+AI9+AJ9+AM9+AN9+AO9+AP9,2)</f>
        <v>0</v>
      </c>
      <c r="AV8" s="348">
        <f>ROUND(M9+N9+O9+P9+Q9+R9+T9+AB9+AC9+AD9+AE9+AF9+AG9+AH9+AK9+AL9+AQ9+AR9+AS9+AT9,2)</f>
        <v>0</v>
      </c>
      <c r="AW8" s="340" t="s">
        <v>109</v>
      </c>
      <c r="AX8" s="310">
        <f>ROUND(SUM(F9:AT9),2)</f>
        <v>0</v>
      </c>
    </row>
    <row r="9" spans="1:50" s="3" customFormat="1" ht="12" customHeight="1">
      <c r="A9" s="300"/>
      <c r="B9" s="301"/>
      <c r="C9" s="301"/>
      <c r="D9" s="301"/>
      <c r="E9" s="302"/>
      <c r="F9" s="263"/>
      <c r="G9" s="27">
        <f>ROUND(G8*Лист1!$N$14,2)</f>
        <v>0</v>
      </c>
      <c r="H9" s="28">
        <f>ROUND(H8*Лист1!$N$14,2)</f>
        <v>0</v>
      </c>
      <c r="I9" s="28">
        <f>ROUND(I8*Лист1!$N$14,2)</f>
        <v>0</v>
      </c>
      <c r="J9" s="28">
        <f>ROUND(J8*Лист1!$N$14,2)</f>
        <v>0</v>
      </c>
      <c r="K9" s="28">
        <f>ROUND(K8*Лист1!$N$14,2)</f>
        <v>0</v>
      </c>
      <c r="L9" s="29">
        <f>ROUND(L8*Лист1!$N$14,2)</f>
        <v>0</v>
      </c>
      <c r="M9" s="30">
        <f>ROUND(M8*Лист1!$N$15,2)</f>
        <v>0</v>
      </c>
      <c r="N9" s="31">
        <f>ROUND(N8*Лист1!$N$15,2)</f>
        <v>0</v>
      </c>
      <c r="O9" s="31">
        <f>ROUND(O8*Лист1!$N$15,2)</f>
        <v>0</v>
      </c>
      <c r="P9" s="31">
        <f>ROUND(P8*Лист1!$N$15,2)</f>
        <v>0</v>
      </c>
      <c r="Q9" s="31">
        <f>ROUND(Q8*Лист1!$N$15,2)</f>
        <v>0</v>
      </c>
      <c r="R9" s="32">
        <f>ROUND(R8*Лист1!$N$15,2)</f>
        <v>0</v>
      </c>
      <c r="S9" s="33">
        <f>ROUND(S8*Лист1!$N$14,2)</f>
        <v>0</v>
      </c>
      <c r="T9" s="33">
        <f>ROUND(T8*Лист1!$N$15,2)</f>
        <v>0</v>
      </c>
      <c r="U9" s="30">
        <f>ROUND(U8*Лист1!$N$14,2)</f>
        <v>0</v>
      </c>
      <c r="V9" s="28">
        <f>ROUND(V8*Лист1!$N$14,2)</f>
        <v>0</v>
      </c>
      <c r="W9" s="28">
        <f>ROUND(W8*Лист1!$N$14,2)</f>
        <v>0</v>
      </c>
      <c r="X9" s="31">
        <f>ROUND(X8*Лист1!$N$14,2)</f>
        <v>0</v>
      </c>
      <c r="Y9" s="31">
        <f>ROUND(Y8*Лист1!$N$14,2)</f>
        <v>0</v>
      </c>
      <c r="Z9" s="31">
        <f>ROUND(Z8*Лист1!$N$14,2)</f>
        <v>0</v>
      </c>
      <c r="AA9" s="32">
        <f>ROUND(AA8*Лист1!$N$14,2)</f>
        <v>0</v>
      </c>
      <c r="AB9" s="30">
        <f>ROUND(AB8*Лист1!$N$15,2)</f>
        <v>0</v>
      </c>
      <c r="AC9" s="28">
        <f>ROUND(AC8*Лист1!$N$15,2)</f>
        <v>0</v>
      </c>
      <c r="AD9" s="28">
        <f>ROUND(AD8*Лист1!$N$15,2)</f>
        <v>0</v>
      </c>
      <c r="AE9" s="31">
        <f>ROUND(AE8*Лист1!$N$15,2)</f>
        <v>0</v>
      </c>
      <c r="AF9" s="31">
        <f>ROUND(AF8*Лист1!$N$15,2)</f>
        <v>0</v>
      </c>
      <c r="AG9" s="31">
        <f>ROUND(AG8*Лист1!$N$15,2)</f>
        <v>0</v>
      </c>
      <c r="AH9" s="32">
        <f>ROUND(AH8*Лист1!$N$15,2)</f>
        <v>0</v>
      </c>
      <c r="AI9" s="30">
        <f>ROUND(AI8*Лист1!$N$14,2)</f>
        <v>0</v>
      </c>
      <c r="AJ9" s="32">
        <f>ROUND(AJ8*Лист1!$N$14,2)</f>
        <v>0</v>
      </c>
      <c r="AK9" s="30">
        <f>ROUND(AK8*Лист1!$N$15,2)</f>
        <v>0</v>
      </c>
      <c r="AL9" s="32">
        <f>ROUND(AL8*Лист1!$N$15,2)</f>
        <v>0</v>
      </c>
      <c r="AM9" s="30">
        <f>ROUND(AM8*Лист1!$N$14,2)</f>
        <v>0</v>
      </c>
      <c r="AN9" s="31">
        <f>ROUND(AN8*Лист1!$N$14,2)</f>
        <v>0</v>
      </c>
      <c r="AO9" s="31">
        <f>ROUND(AO8*Лист1!$N$14,2)</f>
        <v>0</v>
      </c>
      <c r="AP9" s="32">
        <f>ROUND(AP8*Лист1!$N$14,2)</f>
        <v>0</v>
      </c>
      <c r="AQ9" s="30">
        <f>ROUND(AQ8*Лист1!$N$15,2)</f>
        <v>0</v>
      </c>
      <c r="AR9" s="31">
        <f>ROUND(AR8*Лист1!$N$15,2)</f>
        <v>0</v>
      </c>
      <c r="AS9" s="31">
        <f>ROUND(AS8*Лист1!$N$15,2)</f>
        <v>0</v>
      </c>
      <c r="AT9" s="32">
        <f>ROUND(AT8*Лист1!$N$15,2)</f>
        <v>0</v>
      </c>
      <c r="AU9" s="309"/>
      <c r="AV9" s="308"/>
      <c r="AW9" s="305"/>
      <c r="AX9" s="307"/>
    </row>
    <row r="10" spans="1:50" ht="12" customHeight="1">
      <c r="A10" s="297" t="s">
        <v>83</v>
      </c>
      <c r="B10" s="298"/>
      <c r="C10" s="298"/>
      <c r="D10" s="298"/>
      <c r="E10" s="299"/>
      <c r="F10" s="263" t="s">
        <v>76</v>
      </c>
      <c r="G10" s="34"/>
      <c r="H10" s="35"/>
      <c r="I10" s="35"/>
      <c r="J10" s="35"/>
      <c r="K10" s="35"/>
      <c r="L10" s="36"/>
      <c r="M10" s="34"/>
      <c r="N10" s="35"/>
      <c r="O10" s="35"/>
      <c r="P10" s="35"/>
      <c r="Q10" s="35"/>
      <c r="R10" s="37"/>
      <c r="S10" s="38"/>
      <c r="T10" s="38"/>
      <c r="U10" s="34"/>
      <c r="V10" s="40"/>
      <c r="W10" s="40"/>
      <c r="X10" s="35">
        <v>2.1999999999999999E-2</v>
      </c>
      <c r="Y10" s="35"/>
      <c r="Z10" s="35"/>
      <c r="AA10" s="37"/>
      <c r="AB10" s="34"/>
      <c r="AC10" s="40"/>
      <c r="AD10" s="40"/>
      <c r="AE10" s="35">
        <v>3.3000000000000002E-2</v>
      </c>
      <c r="AF10" s="35"/>
      <c r="AG10" s="35"/>
      <c r="AH10" s="37"/>
      <c r="AI10" s="34"/>
      <c r="AJ10" s="37"/>
      <c r="AK10" s="34"/>
      <c r="AL10" s="37"/>
      <c r="AM10" s="34"/>
      <c r="AN10" s="35"/>
      <c r="AO10" s="35"/>
      <c r="AP10" s="37"/>
      <c r="AQ10" s="34"/>
      <c r="AR10" s="35"/>
      <c r="AS10" s="35"/>
      <c r="AT10" s="37"/>
      <c r="AU10" s="309">
        <f>ROUND(G11+H11+I11+J11+K11+L11+S11+U11+V11+W11+X11+Y11+Z11+AA11+AI11+AJ11+AM11+AN11+AO11+AP11,2)</f>
        <v>0</v>
      </c>
      <c r="AV10" s="308">
        <f>ROUND(M11+N11+O11+P11+Q11+R11+T11+AB11+AC11+AD11+AE11+AF11+AG11+AH11+AK11+AL11+AQ11+AR11+AS11+AT11,2)</f>
        <v>0</v>
      </c>
      <c r="AW10" s="304" t="s">
        <v>108</v>
      </c>
      <c r="AX10" s="306">
        <f>ROUND(SUM(F11:AT11),2)</f>
        <v>0</v>
      </c>
    </row>
    <row r="11" spans="1:50" ht="12" customHeight="1">
      <c r="A11" s="300"/>
      <c r="B11" s="301"/>
      <c r="C11" s="301"/>
      <c r="D11" s="301"/>
      <c r="E11" s="302"/>
      <c r="F11" s="263"/>
      <c r="G11" s="27">
        <f>ROUND(G10*Лист1!$N$14,2)</f>
        <v>0</v>
      </c>
      <c r="H11" s="28">
        <f>ROUND(H10*Лист1!$N$14,2)</f>
        <v>0</v>
      </c>
      <c r="I11" s="28">
        <f>ROUND(I10*Лист1!$N$14,2)</f>
        <v>0</v>
      </c>
      <c r="J11" s="28">
        <f>ROUND(J10*Лист1!$N$14,2)</f>
        <v>0</v>
      </c>
      <c r="K11" s="28">
        <f>ROUND(K10*Лист1!$N$14,2)</f>
        <v>0</v>
      </c>
      <c r="L11" s="29">
        <f>ROUND(L10*Лист1!$N$14,2)</f>
        <v>0</v>
      </c>
      <c r="M11" s="30">
        <f>ROUND(M10*Лист1!$N$15,2)</f>
        <v>0</v>
      </c>
      <c r="N11" s="31">
        <f>ROUND(N10*Лист1!$N$15,2)</f>
        <v>0</v>
      </c>
      <c r="O11" s="31">
        <f>ROUND(O10*Лист1!$N$15,2)</f>
        <v>0</v>
      </c>
      <c r="P11" s="31">
        <f>ROUND(P10*Лист1!$N$15,2)</f>
        <v>0</v>
      </c>
      <c r="Q11" s="31">
        <f>ROUND(Q10*Лист1!$N$15,2)</f>
        <v>0</v>
      </c>
      <c r="R11" s="32">
        <f>ROUND(R10*Лист1!$N$15,2)</f>
        <v>0</v>
      </c>
      <c r="S11" s="33">
        <f>ROUND(S10*Лист1!$N$14,2)</f>
        <v>0</v>
      </c>
      <c r="T11" s="33">
        <f>ROUND(T10*Лист1!$N$15,2)</f>
        <v>0</v>
      </c>
      <c r="U11" s="30">
        <f>ROUND(U10*Лист1!$N$14,2)</f>
        <v>0</v>
      </c>
      <c r="V11" s="28">
        <f>ROUND(V10*Лист1!$N$14,2)</f>
        <v>0</v>
      </c>
      <c r="W11" s="28">
        <f>ROUND(W10*Лист1!$N$14,2)</f>
        <v>0</v>
      </c>
      <c r="X11" s="31">
        <f>ROUND(X10*Лист1!$N$14,2)</f>
        <v>0</v>
      </c>
      <c r="Y11" s="31">
        <f>ROUND(Y10*Лист1!$N$14,2)</f>
        <v>0</v>
      </c>
      <c r="Z11" s="31">
        <f>ROUND(Z10*Лист1!$N$14,2)</f>
        <v>0</v>
      </c>
      <c r="AA11" s="32">
        <f>ROUND(AA10*Лист1!$N$14,2)</f>
        <v>0</v>
      </c>
      <c r="AB11" s="30">
        <f>ROUND(AB10*Лист1!$N$15,2)</f>
        <v>0</v>
      </c>
      <c r="AC11" s="28">
        <f>ROUND(AC10*Лист1!$N$15,2)</f>
        <v>0</v>
      </c>
      <c r="AD11" s="28">
        <f>ROUND(AD10*Лист1!$N$15,2)</f>
        <v>0</v>
      </c>
      <c r="AE11" s="31">
        <f>ROUND(AE10*Лист1!$N$15,2)</f>
        <v>0</v>
      </c>
      <c r="AF11" s="31">
        <f>ROUND(AF10*Лист1!$N$15,2)</f>
        <v>0</v>
      </c>
      <c r="AG11" s="31">
        <f>ROUND(AG10*Лист1!$N$15,2)</f>
        <v>0</v>
      </c>
      <c r="AH11" s="32">
        <f>ROUND(AH10*Лист1!$N$15,2)</f>
        <v>0</v>
      </c>
      <c r="AI11" s="30">
        <f>ROUND(AI10*Лист1!$N$14,2)</f>
        <v>0</v>
      </c>
      <c r="AJ11" s="32">
        <f>ROUND(AJ10*Лист1!$N$14,2)</f>
        <v>0</v>
      </c>
      <c r="AK11" s="30">
        <f>ROUND(AK10*Лист1!$N$15,2)</f>
        <v>0</v>
      </c>
      <c r="AL11" s="32">
        <f>ROUND(AL10*Лист1!$N$15,2)</f>
        <v>0</v>
      </c>
      <c r="AM11" s="30">
        <f>ROUND(AM10*Лист1!$N$14,2)</f>
        <v>0</v>
      </c>
      <c r="AN11" s="31">
        <f>ROUND(AN10*Лист1!$N$14,2)</f>
        <v>0</v>
      </c>
      <c r="AO11" s="31">
        <f>ROUND(AO10*Лист1!$N$14,2)</f>
        <v>0</v>
      </c>
      <c r="AP11" s="32">
        <f>ROUND(AP10*Лист1!$N$14,2)</f>
        <v>0</v>
      </c>
      <c r="AQ11" s="30">
        <f>ROUND(AQ10*Лист1!$N$15,2)</f>
        <v>0</v>
      </c>
      <c r="AR11" s="31">
        <f>ROUND(AR10*Лист1!$N$15,2)</f>
        <v>0</v>
      </c>
      <c r="AS11" s="31">
        <f>ROUND(AS10*Лист1!$N$15,2)</f>
        <v>0</v>
      </c>
      <c r="AT11" s="32">
        <f>ROUND(AT10*Лист1!$N$15,2)</f>
        <v>0</v>
      </c>
      <c r="AU11" s="309"/>
      <c r="AV11" s="308"/>
      <c r="AW11" s="305"/>
      <c r="AX11" s="307"/>
    </row>
    <row r="12" spans="1:50" ht="12" customHeight="1">
      <c r="A12" s="342" t="s">
        <v>114</v>
      </c>
      <c r="B12" s="343"/>
      <c r="C12" s="343"/>
      <c r="D12" s="343"/>
      <c r="E12" s="344"/>
      <c r="F12" s="263" t="s">
        <v>76</v>
      </c>
      <c r="G12" s="39"/>
      <c r="H12" s="40"/>
      <c r="I12" s="40"/>
      <c r="J12" s="40"/>
      <c r="K12" s="40"/>
      <c r="L12" s="41"/>
      <c r="M12" s="39"/>
      <c r="N12" s="40"/>
      <c r="O12" s="40"/>
      <c r="P12" s="40"/>
      <c r="Q12" s="40"/>
      <c r="R12" s="41"/>
      <c r="S12" s="42"/>
      <c r="T12" s="42"/>
      <c r="U12" s="39"/>
      <c r="V12" s="40"/>
      <c r="W12" s="40"/>
      <c r="X12" s="40"/>
      <c r="Y12" s="40"/>
      <c r="Z12" s="40"/>
      <c r="AA12" s="41"/>
      <c r="AB12" s="39"/>
      <c r="AC12" s="40"/>
      <c r="AD12" s="40"/>
      <c r="AE12" s="40"/>
      <c r="AF12" s="40"/>
      <c r="AG12" s="40"/>
      <c r="AH12" s="41"/>
      <c r="AI12" s="39"/>
      <c r="AJ12" s="41"/>
      <c r="AK12" s="39"/>
      <c r="AL12" s="41"/>
      <c r="AM12" s="39"/>
      <c r="AN12" s="40"/>
      <c r="AO12" s="40"/>
      <c r="AP12" s="41"/>
      <c r="AQ12" s="39"/>
      <c r="AR12" s="40"/>
      <c r="AS12" s="40"/>
      <c r="AT12" s="41"/>
      <c r="AU12" s="309">
        <f>ROUND(G13+H13+I13+J13+K13+L13+S13+U13+V13+W13+X13+Y13+Z13+AA13+AI13+AJ13+AM13+AN13+AO13+AP13,2)</f>
        <v>0</v>
      </c>
      <c r="AV12" s="308">
        <f>ROUND(M13+N13+O13+P13+Q13+R13+T13+AB13+AC13+AD13+AE13+AF13+AG13+AH13+AK13+AL13+AQ13+AR13+AS13+AT13,2)</f>
        <v>0</v>
      </c>
      <c r="AW12" s="304" t="s">
        <v>113</v>
      </c>
      <c r="AX12" s="306">
        <f>ROUND(SUM(F13:AT13),2)</f>
        <v>0</v>
      </c>
    </row>
    <row r="13" spans="1:50" ht="12" customHeight="1">
      <c r="A13" s="345"/>
      <c r="B13" s="346"/>
      <c r="C13" s="346"/>
      <c r="D13" s="346"/>
      <c r="E13" s="347"/>
      <c r="F13" s="263"/>
      <c r="G13" s="27">
        <f>ROUND(G12*Лист1!$N$14,2)</f>
        <v>0</v>
      </c>
      <c r="H13" s="28">
        <f>ROUND(H12*Лист1!$N$14,2)</f>
        <v>0</v>
      </c>
      <c r="I13" s="28">
        <f>ROUND(I12*Лист1!$N$14,2)</f>
        <v>0</v>
      </c>
      <c r="J13" s="28">
        <f>ROUND(J12*Лист1!$N$14,2)</f>
        <v>0</v>
      </c>
      <c r="K13" s="28">
        <f>ROUND(K12*Лист1!$N$14,2)</f>
        <v>0</v>
      </c>
      <c r="L13" s="29">
        <f>ROUND(L12*Лист1!$N$14,2)</f>
        <v>0</v>
      </c>
      <c r="M13" s="30">
        <f>ROUND(M12*Лист1!$N$15,2)</f>
        <v>0</v>
      </c>
      <c r="N13" s="31">
        <f>ROUND(N12*Лист1!$N$15,2)</f>
        <v>0</v>
      </c>
      <c r="O13" s="31">
        <f>ROUND(O12*Лист1!$N$15,2)</f>
        <v>0</v>
      </c>
      <c r="P13" s="31">
        <f>ROUND(P12*Лист1!$N$15,2)</f>
        <v>0</v>
      </c>
      <c r="Q13" s="31">
        <f>ROUND(Q12*Лист1!$N$15,2)</f>
        <v>0</v>
      </c>
      <c r="R13" s="32">
        <f>ROUND(R12*Лист1!$N$15,2)</f>
        <v>0</v>
      </c>
      <c r="S13" s="33">
        <f>ROUND(S12*Лист1!$N$14,2)</f>
        <v>0</v>
      </c>
      <c r="T13" s="33">
        <f>ROUND(T12*Лист1!$N$15,2)</f>
        <v>0</v>
      </c>
      <c r="U13" s="30">
        <f>ROUND(U12*Лист1!$N$14,2)</f>
        <v>0</v>
      </c>
      <c r="V13" s="28">
        <f>ROUND(V12*Лист1!$N$14,2)</f>
        <v>0</v>
      </c>
      <c r="W13" s="28">
        <f>ROUND(W12*Лист1!$N$14,2)</f>
        <v>0</v>
      </c>
      <c r="X13" s="31">
        <f>ROUND(X12*Лист1!$N$14,2)</f>
        <v>0</v>
      </c>
      <c r="Y13" s="31">
        <f>ROUND(Y12*Лист1!$N$14,2)</f>
        <v>0</v>
      </c>
      <c r="Z13" s="31">
        <f>ROUND(Z12*Лист1!$N$14,2)</f>
        <v>0</v>
      </c>
      <c r="AA13" s="32">
        <f>ROUND(AA12*Лист1!$N$14,2)</f>
        <v>0</v>
      </c>
      <c r="AB13" s="30">
        <f>ROUND(AB12*Лист1!$N$15,2)</f>
        <v>0</v>
      </c>
      <c r="AC13" s="28">
        <f>ROUND(AC12*Лист1!$N$15,2)</f>
        <v>0</v>
      </c>
      <c r="AD13" s="28">
        <f>ROUND(AD12*Лист1!$N$15,2)</f>
        <v>0</v>
      </c>
      <c r="AE13" s="31">
        <f>ROUND(AE12*Лист1!$N$15,2)</f>
        <v>0</v>
      </c>
      <c r="AF13" s="31">
        <f>ROUND(AF12*Лист1!$N$15,2)</f>
        <v>0</v>
      </c>
      <c r="AG13" s="31">
        <f>ROUND(AG12*Лист1!$N$15,2)</f>
        <v>0</v>
      </c>
      <c r="AH13" s="32">
        <f>ROUND(AH12*Лист1!$N$15,2)</f>
        <v>0</v>
      </c>
      <c r="AI13" s="30">
        <f>ROUND(AI12*Лист1!$N$14,2)</f>
        <v>0</v>
      </c>
      <c r="AJ13" s="32">
        <f>ROUND(AJ12*Лист1!$N$14,2)</f>
        <v>0</v>
      </c>
      <c r="AK13" s="30">
        <f>ROUND(AK12*Лист1!$N$15,2)</f>
        <v>0</v>
      </c>
      <c r="AL13" s="32">
        <f>ROUND(AL12*Лист1!$N$15,2)</f>
        <v>0</v>
      </c>
      <c r="AM13" s="30">
        <f>ROUND(AM12*Лист1!$N$14,2)</f>
        <v>0</v>
      </c>
      <c r="AN13" s="31">
        <f>ROUND(AN12*Лист1!$N$14,2)</f>
        <v>0</v>
      </c>
      <c r="AO13" s="31">
        <f>ROUND(AO12*Лист1!$N$14,2)</f>
        <v>0</v>
      </c>
      <c r="AP13" s="32">
        <f>ROUND(AP12*Лист1!$N$14,2)</f>
        <v>0</v>
      </c>
      <c r="AQ13" s="30">
        <f>ROUND(AQ12*Лист1!$N$15,2)</f>
        <v>0</v>
      </c>
      <c r="AR13" s="31">
        <f>ROUND(AR12*Лист1!$N$15,2)</f>
        <v>0</v>
      </c>
      <c r="AS13" s="31">
        <f>ROUND(AS12*Лист1!$N$15,2)</f>
        <v>0</v>
      </c>
      <c r="AT13" s="32">
        <f>ROUND(AT12*Лист1!$N$15,2)</f>
        <v>0</v>
      </c>
      <c r="AU13" s="309"/>
      <c r="AV13" s="308"/>
      <c r="AW13" s="305"/>
      <c r="AX13" s="307"/>
    </row>
    <row r="14" spans="1:50" ht="12" customHeight="1">
      <c r="A14" s="342" t="s">
        <v>38</v>
      </c>
      <c r="B14" s="343"/>
      <c r="C14" s="343"/>
      <c r="D14" s="343"/>
      <c r="E14" s="344"/>
      <c r="F14" s="263" t="s">
        <v>76</v>
      </c>
      <c r="G14" s="39"/>
      <c r="H14" s="40"/>
      <c r="I14" s="40"/>
      <c r="J14" s="40"/>
      <c r="K14" s="40"/>
      <c r="L14" s="41"/>
      <c r="M14" s="39"/>
      <c r="N14" s="40"/>
      <c r="O14" s="40"/>
      <c r="P14" s="40"/>
      <c r="Q14" s="40"/>
      <c r="R14" s="41"/>
      <c r="S14" s="42"/>
      <c r="T14" s="42"/>
      <c r="U14" s="39"/>
      <c r="V14" s="40"/>
      <c r="W14" s="43"/>
      <c r="X14" s="40"/>
      <c r="Y14" s="40"/>
      <c r="Z14" s="40"/>
      <c r="AA14" s="41"/>
      <c r="AB14" s="39"/>
      <c r="AC14" s="40"/>
      <c r="AD14" s="40"/>
      <c r="AE14" s="40"/>
      <c r="AF14" s="40"/>
      <c r="AG14" s="40"/>
      <c r="AH14" s="41"/>
      <c r="AI14" s="39"/>
      <c r="AJ14" s="41"/>
      <c r="AK14" s="39"/>
      <c r="AL14" s="41"/>
      <c r="AM14" s="39"/>
      <c r="AN14" s="40"/>
      <c r="AO14" s="40"/>
      <c r="AP14" s="41"/>
      <c r="AQ14" s="39"/>
      <c r="AR14" s="40"/>
      <c r="AS14" s="40"/>
      <c r="AT14" s="41"/>
      <c r="AU14" s="309">
        <f>ROUND(G15+H15+I15+J15+K15+L15+S15+U15+V15+W15+X15+Y15+Z15+AA15+AI15+AJ15+AM15+AN15+AO15+AP15,2)</f>
        <v>0</v>
      </c>
      <c r="AV14" s="308">
        <f>ROUND(M15+N15+O15+P15+Q15+R15+T15+AB15+AC15+AD15+AE15+AF15+AG15+AH15+AK15+AL15+AQ15+AR15+AS15+AT15,2)</f>
        <v>0</v>
      </c>
      <c r="AW14" s="304" t="s">
        <v>115</v>
      </c>
      <c r="AX14" s="306">
        <f>ROUND(SUM(F15:AT15),2)</f>
        <v>0</v>
      </c>
    </row>
    <row r="15" spans="1:50" ht="12" customHeight="1">
      <c r="A15" s="345"/>
      <c r="B15" s="346"/>
      <c r="C15" s="346"/>
      <c r="D15" s="346"/>
      <c r="E15" s="347"/>
      <c r="F15" s="263"/>
      <c r="G15" s="27">
        <f>ROUND(G14*Лист1!$N$14,2)</f>
        <v>0</v>
      </c>
      <c r="H15" s="28">
        <f>ROUND(H14*Лист1!$N$14,2)</f>
        <v>0</v>
      </c>
      <c r="I15" s="28">
        <f>ROUND(I14*Лист1!$N$14,2)</f>
        <v>0</v>
      </c>
      <c r="J15" s="28">
        <f>ROUND(J14*Лист1!$N$14,2)</f>
        <v>0</v>
      </c>
      <c r="K15" s="28">
        <f>ROUND(K14*Лист1!$N$14,2)</f>
        <v>0</v>
      </c>
      <c r="L15" s="29">
        <f>ROUND(L14*Лист1!$N$14,2)</f>
        <v>0</v>
      </c>
      <c r="M15" s="30">
        <f>ROUND(M14*Лист1!$N$15,2)</f>
        <v>0</v>
      </c>
      <c r="N15" s="31">
        <f>ROUND(N14*Лист1!$N$15,2)</f>
        <v>0</v>
      </c>
      <c r="O15" s="31">
        <f>ROUND(O14*Лист1!$N$15,2)</f>
        <v>0</v>
      </c>
      <c r="P15" s="31">
        <f>ROUND(P14*Лист1!$N$15,2)</f>
        <v>0</v>
      </c>
      <c r="Q15" s="31">
        <f>ROUND(Q14*Лист1!$N$15,2)</f>
        <v>0</v>
      </c>
      <c r="R15" s="32">
        <f>ROUND(R14*Лист1!$N$15,2)</f>
        <v>0</v>
      </c>
      <c r="S15" s="33">
        <f>ROUND(S14*Лист1!$N$14,2)</f>
        <v>0</v>
      </c>
      <c r="T15" s="33">
        <f>ROUND(T14*Лист1!$N$15,2)</f>
        <v>0</v>
      </c>
      <c r="U15" s="30">
        <f>ROUND(U14*Лист1!$N$14,2)</f>
        <v>0</v>
      </c>
      <c r="V15" s="28">
        <f>ROUND(V14*Лист1!$N$14,2)</f>
        <v>0</v>
      </c>
      <c r="W15" s="28">
        <f>ROUND(W14*Лист1!$N$14,2)</f>
        <v>0</v>
      </c>
      <c r="X15" s="31">
        <f>ROUND(X14*Лист1!$N$14,2)</f>
        <v>0</v>
      </c>
      <c r="Y15" s="31">
        <f>ROUND(Y14*Лист1!$N$14,2)</f>
        <v>0</v>
      </c>
      <c r="Z15" s="31">
        <f>ROUND(Z14*Лист1!$N$14,2)</f>
        <v>0</v>
      </c>
      <c r="AA15" s="32">
        <f>ROUND(AA14*Лист1!$N$14,2)</f>
        <v>0</v>
      </c>
      <c r="AB15" s="30">
        <f>ROUND(AB14*Лист1!$N$15,2)</f>
        <v>0</v>
      </c>
      <c r="AC15" s="28">
        <f>ROUND(AC14*Лист1!$N$15,2)</f>
        <v>0</v>
      </c>
      <c r="AD15" s="28">
        <f>ROUND(AD14*Лист1!$N$15,2)</f>
        <v>0</v>
      </c>
      <c r="AE15" s="31">
        <f>ROUND(AE14*Лист1!$N$15,2)</f>
        <v>0</v>
      </c>
      <c r="AF15" s="31">
        <f>ROUND(AF14*Лист1!$N$15,2)</f>
        <v>0</v>
      </c>
      <c r="AG15" s="31">
        <f>ROUND(AG14*Лист1!$N$15,2)</f>
        <v>0</v>
      </c>
      <c r="AH15" s="32">
        <f>ROUND(AH14*Лист1!$N$15,2)</f>
        <v>0</v>
      </c>
      <c r="AI15" s="30">
        <f>ROUND(AI14*Лист1!$N$14,2)</f>
        <v>0</v>
      </c>
      <c r="AJ15" s="32">
        <f>ROUND(AJ14*Лист1!$N$14,2)</f>
        <v>0</v>
      </c>
      <c r="AK15" s="30">
        <f>ROUND(AK14*Лист1!$N$15,2)</f>
        <v>0</v>
      </c>
      <c r="AL15" s="32">
        <f>ROUND(AL14*Лист1!$N$15,2)</f>
        <v>0</v>
      </c>
      <c r="AM15" s="30">
        <f>ROUND(AM14*Лист1!$N$14,2)</f>
        <v>0</v>
      </c>
      <c r="AN15" s="31">
        <f>ROUND(AN14*Лист1!$N$14,2)</f>
        <v>0</v>
      </c>
      <c r="AO15" s="31">
        <f>ROUND(AO14*Лист1!$N$14,2)</f>
        <v>0</v>
      </c>
      <c r="AP15" s="32">
        <f>ROUND(AP14*Лист1!$N$14,2)</f>
        <v>0</v>
      </c>
      <c r="AQ15" s="30">
        <f>ROUND(AQ14*Лист1!$N$15,2)</f>
        <v>0</v>
      </c>
      <c r="AR15" s="31">
        <f>ROUND(AR14*Лист1!$N$15,2)</f>
        <v>0</v>
      </c>
      <c r="AS15" s="31">
        <f>ROUND(AS14*Лист1!$N$15,2)</f>
        <v>0</v>
      </c>
      <c r="AT15" s="32">
        <f>ROUND(AT14*Лист1!$N$15,2)</f>
        <v>0</v>
      </c>
      <c r="AU15" s="309"/>
      <c r="AV15" s="308"/>
      <c r="AW15" s="305"/>
      <c r="AX15" s="307"/>
    </row>
    <row r="16" spans="1:50" s="3" customFormat="1" ht="12" customHeight="1">
      <c r="A16" s="342" t="s">
        <v>116</v>
      </c>
      <c r="B16" s="343"/>
      <c r="C16" s="343"/>
      <c r="D16" s="343"/>
      <c r="E16" s="344"/>
      <c r="F16" s="263" t="s">
        <v>76</v>
      </c>
      <c r="G16" s="39"/>
      <c r="H16" s="40"/>
      <c r="I16" s="40"/>
      <c r="J16" s="40"/>
      <c r="K16" s="40"/>
      <c r="L16" s="41"/>
      <c r="M16" s="39"/>
      <c r="N16" s="40"/>
      <c r="O16" s="40"/>
      <c r="P16" s="40"/>
      <c r="Q16" s="40"/>
      <c r="R16" s="41"/>
      <c r="S16" s="42"/>
      <c r="T16" s="42"/>
      <c r="U16" s="39"/>
      <c r="V16" s="40">
        <v>4.0000000000000001E-3</v>
      </c>
      <c r="W16" s="43"/>
      <c r="X16" s="40"/>
      <c r="Y16" s="40"/>
      <c r="Z16" s="40"/>
      <c r="AA16" s="41"/>
      <c r="AB16" s="39"/>
      <c r="AC16" s="40">
        <v>5.0000000000000001E-3</v>
      </c>
      <c r="AD16" s="40"/>
      <c r="AE16" s="40"/>
      <c r="AF16" s="40"/>
      <c r="AG16" s="40"/>
      <c r="AH16" s="41"/>
      <c r="AI16" s="39"/>
      <c r="AJ16" s="41"/>
      <c r="AK16" s="39"/>
      <c r="AL16" s="41"/>
      <c r="AM16" s="39"/>
      <c r="AN16" s="40"/>
      <c r="AO16" s="40"/>
      <c r="AP16" s="41"/>
      <c r="AQ16" s="39"/>
      <c r="AR16" s="40"/>
      <c r="AS16" s="40"/>
      <c r="AT16" s="41"/>
      <c r="AU16" s="309">
        <f>ROUND(G17+H17+I17+J17+K17+L17+S17+U17+V17+W17+X17+Y17+Z17+AA17+AI17+AJ17+AM17+AN17+AO17+AP17,2)</f>
        <v>0</v>
      </c>
      <c r="AV16" s="308">
        <f>ROUND(M17+N17+O17+P17+Q17+R17+T17+AB17+AC17+AD17+AE17+AF17+AG17+AH17+AK17+AL17+AQ17+AR17+AS17+AT17,2)</f>
        <v>0</v>
      </c>
      <c r="AW16" s="304" t="s">
        <v>117</v>
      </c>
      <c r="AX16" s="306">
        <f>ROUND(SUM(F17:AT17),2)</f>
        <v>0</v>
      </c>
    </row>
    <row r="17" spans="1:50" s="3" customFormat="1" ht="12" customHeight="1">
      <c r="A17" s="345"/>
      <c r="B17" s="346"/>
      <c r="C17" s="346"/>
      <c r="D17" s="346"/>
      <c r="E17" s="347"/>
      <c r="F17" s="263"/>
      <c r="G17" s="27">
        <f>ROUND(G16*Лист1!$N$14,2)</f>
        <v>0</v>
      </c>
      <c r="H17" s="28">
        <f>ROUND(H16*Лист1!$N$14,2)</f>
        <v>0</v>
      </c>
      <c r="I17" s="28">
        <f>ROUND(I16*Лист1!$N$14,2)</f>
        <v>0</v>
      </c>
      <c r="J17" s="28">
        <f>ROUND(J16*Лист1!$N$14,2)</f>
        <v>0</v>
      </c>
      <c r="K17" s="28">
        <f>ROUND(K16*Лист1!$N$14,2)</f>
        <v>0</v>
      </c>
      <c r="L17" s="29">
        <f>ROUND(L16*Лист1!$N$14,2)</f>
        <v>0</v>
      </c>
      <c r="M17" s="30">
        <f>ROUND(M16*Лист1!$N$15,2)</f>
        <v>0</v>
      </c>
      <c r="N17" s="31">
        <f>ROUND(N16*Лист1!$N$15,2)</f>
        <v>0</v>
      </c>
      <c r="O17" s="31">
        <f>ROUND(O16*Лист1!$N$15,2)</f>
        <v>0</v>
      </c>
      <c r="P17" s="31">
        <f>ROUND(P16*Лист1!$N$15,2)</f>
        <v>0</v>
      </c>
      <c r="Q17" s="31">
        <f>ROUND(Q16*Лист1!$N$15,2)</f>
        <v>0</v>
      </c>
      <c r="R17" s="32">
        <f>ROUND(R16*Лист1!$N$15,2)</f>
        <v>0</v>
      </c>
      <c r="S17" s="33">
        <f>ROUND(S16*Лист1!$N$14,2)</f>
        <v>0</v>
      </c>
      <c r="T17" s="33">
        <f>ROUND(T16*Лист1!$N$15,2)</f>
        <v>0</v>
      </c>
      <c r="U17" s="30">
        <f>ROUND(U16*Лист1!$N$14,2)</f>
        <v>0</v>
      </c>
      <c r="V17" s="28">
        <f>ROUND(V16*Лист1!$N$14,2)</f>
        <v>0</v>
      </c>
      <c r="W17" s="28">
        <f>ROUND(W16*Лист1!$N$14,2)</f>
        <v>0</v>
      </c>
      <c r="X17" s="31">
        <f>ROUND(X16*Лист1!$N$14,2)</f>
        <v>0</v>
      </c>
      <c r="Y17" s="31">
        <f>ROUND(Y16*Лист1!$N$14,2)</f>
        <v>0</v>
      </c>
      <c r="Z17" s="31">
        <f>ROUND(Z16*Лист1!$N$14,2)</f>
        <v>0</v>
      </c>
      <c r="AA17" s="32">
        <f>ROUND(AA16*Лист1!$N$14,2)</f>
        <v>0</v>
      </c>
      <c r="AB17" s="30">
        <f>ROUND(AB16*Лист1!$N$15,2)</f>
        <v>0</v>
      </c>
      <c r="AC17" s="28">
        <f>ROUND(AC16*Лист1!$N$15,2)</f>
        <v>0</v>
      </c>
      <c r="AD17" s="28">
        <f>ROUND(AD16*Лист1!$N$15,2)</f>
        <v>0</v>
      </c>
      <c r="AE17" s="31">
        <f>ROUND(AE16*Лист1!$N$15,2)</f>
        <v>0</v>
      </c>
      <c r="AF17" s="31">
        <f>ROUND(AF16*Лист1!$N$15,2)</f>
        <v>0</v>
      </c>
      <c r="AG17" s="31">
        <f>ROUND(AG16*Лист1!$N$15,2)</f>
        <v>0</v>
      </c>
      <c r="AH17" s="32">
        <f>ROUND(AH16*Лист1!$N$15,2)</f>
        <v>0</v>
      </c>
      <c r="AI17" s="30">
        <f>ROUND(AI16*Лист1!$N$14,2)</f>
        <v>0</v>
      </c>
      <c r="AJ17" s="32">
        <f>ROUND(AJ16*Лист1!$N$14,2)</f>
        <v>0</v>
      </c>
      <c r="AK17" s="30">
        <f>ROUND(AK16*Лист1!$N$15,2)</f>
        <v>0</v>
      </c>
      <c r="AL17" s="32">
        <f>ROUND(AL16*Лист1!$N$15,2)</f>
        <v>0</v>
      </c>
      <c r="AM17" s="30">
        <f>ROUND(AM16*Лист1!$N$14,2)</f>
        <v>0</v>
      </c>
      <c r="AN17" s="31">
        <f>ROUND(AN16*Лист1!$N$14,2)</f>
        <v>0</v>
      </c>
      <c r="AO17" s="31">
        <f>ROUND(AO16*Лист1!$N$14,2)</f>
        <v>0</v>
      </c>
      <c r="AP17" s="32">
        <f>ROUND(AP16*Лист1!$N$14,2)</f>
        <v>0</v>
      </c>
      <c r="AQ17" s="30">
        <f>ROUND(AQ16*Лист1!$N$15,2)</f>
        <v>0</v>
      </c>
      <c r="AR17" s="31">
        <f>ROUND(AR16*Лист1!$N$15,2)</f>
        <v>0</v>
      </c>
      <c r="AS17" s="31">
        <f>ROUND(AS16*Лист1!$N$15,2)</f>
        <v>0</v>
      </c>
      <c r="AT17" s="32">
        <f>ROUND(AT16*Лист1!$N$15,2)</f>
        <v>0</v>
      </c>
      <c r="AU17" s="309"/>
      <c r="AV17" s="308"/>
      <c r="AW17" s="305"/>
      <c r="AX17" s="307"/>
    </row>
    <row r="18" spans="1:50" ht="12" customHeight="1">
      <c r="A18" s="342" t="s">
        <v>118</v>
      </c>
      <c r="B18" s="343"/>
      <c r="C18" s="343"/>
      <c r="D18" s="343"/>
      <c r="E18" s="344"/>
      <c r="F18" s="263" t="s">
        <v>76</v>
      </c>
      <c r="G18" s="39"/>
      <c r="H18" s="40"/>
      <c r="I18" s="40"/>
      <c r="J18" s="40"/>
      <c r="K18" s="40"/>
      <c r="L18" s="41"/>
      <c r="M18" s="39"/>
      <c r="N18" s="40"/>
      <c r="O18" s="40"/>
      <c r="P18" s="40"/>
      <c r="Q18" s="40"/>
      <c r="R18" s="41"/>
      <c r="S18" s="42"/>
      <c r="T18" s="42"/>
      <c r="U18" s="39"/>
      <c r="V18" s="40"/>
      <c r="W18" s="43">
        <v>5.0000000000000001E-3</v>
      </c>
      <c r="X18" s="40"/>
      <c r="Y18" s="40"/>
      <c r="Z18" s="40"/>
      <c r="AA18" s="41"/>
      <c r="AB18" s="39"/>
      <c r="AC18" s="40"/>
      <c r="AD18" s="40">
        <v>7.0000000000000001E-3</v>
      </c>
      <c r="AE18" s="40"/>
      <c r="AF18" s="40"/>
      <c r="AG18" s="40"/>
      <c r="AH18" s="41"/>
      <c r="AI18" s="39"/>
      <c r="AJ18" s="41"/>
      <c r="AK18" s="39"/>
      <c r="AL18" s="41"/>
      <c r="AM18" s="39"/>
      <c r="AN18" s="40">
        <v>7.0000000000000001E-3</v>
      </c>
      <c r="AO18" s="40"/>
      <c r="AP18" s="41"/>
      <c r="AQ18" s="39"/>
      <c r="AR18" s="40">
        <v>8.0000000000000002E-3</v>
      </c>
      <c r="AS18" s="40"/>
      <c r="AT18" s="41"/>
      <c r="AU18" s="309">
        <f>ROUND(G19+H19+I19+J19+K19+L19+S19+U19+V19+W19+X19+Y19+Z19+AA19+AI19+AJ19+AM19+AN19+AO19+AP19,2)</f>
        <v>0</v>
      </c>
      <c r="AV18" s="308">
        <f>ROUND(M19+N19+O19+P19+Q19+R19+T19+AB19+AC19+AD19+AE19+AF19+AG19+AH19+AK19+AL19+AQ19+AR19+AS19+AT19,2)</f>
        <v>0</v>
      </c>
      <c r="AW18" s="304" t="s">
        <v>119</v>
      </c>
      <c r="AX18" s="306">
        <f>ROUND(SUM(F19:AT19),2)</f>
        <v>0</v>
      </c>
    </row>
    <row r="19" spans="1:50" ht="12" customHeight="1">
      <c r="A19" s="345"/>
      <c r="B19" s="346"/>
      <c r="C19" s="346"/>
      <c r="D19" s="346"/>
      <c r="E19" s="347"/>
      <c r="F19" s="263"/>
      <c r="G19" s="27">
        <f>ROUND(G18*Лист1!$N$14,2)</f>
        <v>0</v>
      </c>
      <c r="H19" s="28">
        <f>ROUND(H18*Лист1!$N$14,2)</f>
        <v>0</v>
      </c>
      <c r="I19" s="28">
        <f>ROUND(I18*Лист1!$N$14,2)</f>
        <v>0</v>
      </c>
      <c r="J19" s="28">
        <f>ROUND(J18*Лист1!$N$14,2)</f>
        <v>0</v>
      </c>
      <c r="K19" s="28">
        <f>ROUND(K18*Лист1!$N$14,2)</f>
        <v>0</v>
      </c>
      <c r="L19" s="29">
        <f>ROUND(L18*Лист1!$N$14,2)</f>
        <v>0</v>
      </c>
      <c r="M19" s="30">
        <f>ROUND(M18*Лист1!$N$15,2)</f>
        <v>0</v>
      </c>
      <c r="N19" s="31">
        <f>ROUND(N18*Лист1!$N$15,2)</f>
        <v>0</v>
      </c>
      <c r="O19" s="31">
        <f>ROUND(O18*Лист1!$N$15,2)</f>
        <v>0</v>
      </c>
      <c r="P19" s="31">
        <f>ROUND(P18*Лист1!$N$15,2)</f>
        <v>0</v>
      </c>
      <c r="Q19" s="31">
        <f>ROUND(Q18*Лист1!$N$15,2)</f>
        <v>0</v>
      </c>
      <c r="R19" s="32">
        <f>ROUND(R18*Лист1!$N$15,2)</f>
        <v>0</v>
      </c>
      <c r="S19" s="33">
        <f>ROUND(S18*Лист1!$N$14,2)</f>
        <v>0</v>
      </c>
      <c r="T19" s="33">
        <f>ROUND(T18*Лист1!$N$15,2)</f>
        <v>0</v>
      </c>
      <c r="U19" s="30">
        <f>ROUND(U18*Лист1!$N$14,2)</f>
        <v>0</v>
      </c>
      <c r="V19" s="28">
        <f>ROUND(V18*Лист1!$N$14,2)</f>
        <v>0</v>
      </c>
      <c r="W19" s="28">
        <f>ROUND(W18*Лист1!$N$14,2)</f>
        <v>0</v>
      </c>
      <c r="X19" s="31">
        <f>ROUND(X18*Лист1!$N$14,2)</f>
        <v>0</v>
      </c>
      <c r="Y19" s="31">
        <f>ROUND(Y18*Лист1!$N$14,2)</f>
        <v>0</v>
      </c>
      <c r="Z19" s="31">
        <f>ROUND(Z18*Лист1!$N$14,2)</f>
        <v>0</v>
      </c>
      <c r="AA19" s="32">
        <f>ROUND(AA18*Лист1!$N$14,2)</f>
        <v>0</v>
      </c>
      <c r="AB19" s="30">
        <f>ROUND(AB18*Лист1!$N$15,2)</f>
        <v>0</v>
      </c>
      <c r="AC19" s="28">
        <f>ROUND(AC18*Лист1!$N$15,2)</f>
        <v>0</v>
      </c>
      <c r="AD19" s="28">
        <f>ROUND(AD18*Лист1!$N$15,2)</f>
        <v>0</v>
      </c>
      <c r="AE19" s="31">
        <f>ROUND(AE18*Лист1!$N$15,2)</f>
        <v>0</v>
      </c>
      <c r="AF19" s="31">
        <f>ROUND(AF18*Лист1!$N$15,2)</f>
        <v>0</v>
      </c>
      <c r="AG19" s="31">
        <f>ROUND(AG18*Лист1!$N$15,2)</f>
        <v>0</v>
      </c>
      <c r="AH19" s="32">
        <f>ROUND(AH18*Лист1!$N$15,2)</f>
        <v>0</v>
      </c>
      <c r="AI19" s="30">
        <f>ROUND(AI18*Лист1!$N$14,2)</f>
        <v>0</v>
      </c>
      <c r="AJ19" s="32">
        <f>ROUND(AJ18*Лист1!$N$14,2)</f>
        <v>0</v>
      </c>
      <c r="AK19" s="30">
        <f>ROUND(AK18*Лист1!$N$15,2)</f>
        <v>0</v>
      </c>
      <c r="AL19" s="32">
        <f>ROUND(AL18*Лист1!$N$15,2)</f>
        <v>0</v>
      </c>
      <c r="AM19" s="30">
        <f>ROUND(AM18*Лист1!$N$14,2)</f>
        <v>0</v>
      </c>
      <c r="AN19" s="31">
        <f>ROUND(AN18*Лист1!$N$14,2)</f>
        <v>0</v>
      </c>
      <c r="AO19" s="31">
        <f>ROUND(AO18*Лист1!$N$14,2)</f>
        <v>0</v>
      </c>
      <c r="AP19" s="32">
        <f>ROUND(AP18*Лист1!$N$14,2)</f>
        <v>0</v>
      </c>
      <c r="AQ19" s="30">
        <f>ROUND(AQ18*Лист1!$N$15,2)</f>
        <v>0</v>
      </c>
      <c r="AR19" s="31">
        <f>ROUND(AR18*Лист1!$N$15,2)</f>
        <v>0</v>
      </c>
      <c r="AS19" s="31">
        <f>ROUND(AS18*Лист1!$N$15,2)</f>
        <v>0</v>
      </c>
      <c r="AT19" s="32">
        <f>ROUND(AT18*Лист1!$N$15,2)</f>
        <v>0</v>
      </c>
      <c r="AU19" s="309"/>
      <c r="AV19" s="308"/>
      <c r="AW19" s="305"/>
      <c r="AX19" s="307"/>
    </row>
    <row r="20" spans="1:50" ht="12" customHeight="1">
      <c r="A20" s="342" t="s">
        <v>39</v>
      </c>
      <c r="B20" s="343"/>
      <c r="C20" s="343"/>
      <c r="D20" s="343"/>
      <c r="E20" s="344"/>
      <c r="F20" s="263" t="s">
        <v>76</v>
      </c>
      <c r="G20" s="39"/>
      <c r="H20" s="40"/>
      <c r="I20" s="40"/>
      <c r="J20" s="40"/>
      <c r="K20" s="40"/>
      <c r="L20" s="41"/>
      <c r="M20" s="39"/>
      <c r="N20" s="40"/>
      <c r="O20" s="40"/>
      <c r="P20" s="40"/>
      <c r="Q20" s="40"/>
      <c r="R20" s="41"/>
      <c r="S20" s="42"/>
      <c r="T20" s="42"/>
      <c r="U20" s="39"/>
      <c r="V20" s="40"/>
      <c r="W20" s="45"/>
      <c r="X20" s="40"/>
      <c r="Y20" s="40"/>
      <c r="Z20" s="40"/>
      <c r="AA20" s="41"/>
      <c r="AB20" s="39"/>
      <c r="AC20" s="40"/>
      <c r="AD20" s="40"/>
      <c r="AE20" s="40"/>
      <c r="AF20" s="40"/>
      <c r="AG20" s="40"/>
      <c r="AH20" s="41"/>
      <c r="AI20" s="39"/>
      <c r="AJ20" s="41"/>
      <c r="AK20" s="39"/>
      <c r="AL20" s="41"/>
      <c r="AM20" s="39"/>
      <c r="AN20" s="40"/>
      <c r="AO20" s="40"/>
      <c r="AP20" s="41"/>
      <c r="AQ20" s="39"/>
      <c r="AR20" s="40"/>
      <c r="AS20" s="40"/>
      <c r="AT20" s="41"/>
      <c r="AU20" s="309">
        <f>ROUND(G21+H21+I21+J21+K21+L21+S21+U21+V21+W21+X21+Y21+Z21+AA21+AI21+AJ21+AM21+AN21+AO21+AP21,2)</f>
        <v>0</v>
      </c>
      <c r="AV20" s="308">
        <f>ROUND(M21+N21+O21+P21+Q21+R21+T21+AB21+AC21+AD21+AE21+AF21+AG21+AH21+AK21+AL21+AQ21+AR21+AS21+AT21,2)</f>
        <v>0</v>
      </c>
      <c r="AW20" s="304" t="s">
        <v>120</v>
      </c>
      <c r="AX20" s="306">
        <f>ROUND(SUM(F21:AT21),2)</f>
        <v>0</v>
      </c>
    </row>
    <row r="21" spans="1:50" ht="12" customHeight="1">
      <c r="A21" s="345"/>
      <c r="B21" s="346"/>
      <c r="C21" s="346"/>
      <c r="D21" s="346"/>
      <c r="E21" s="347"/>
      <c r="F21" s="263"/>
      <c r="G21" s="27">
        <f>ROUND(G20*Лист1!$N$14,2)</f>
        <v>0</v>
      </c>
      <c r="H21" s="28">
        <f>ROUND(H20*Лист1!$N$14,2)</f>
        <v>0</v>
      </c>
      <c r="I21" s="28">
        <f>ROUND(I20*Лист1!$N$14,2)</f>
        <v>0</v>
      </c>
      <c r="J21" s="28">
        <f>ROUND(J20*Лист1!$N$14,2)</f>
        <v>0</v>
      </c>
      <c r="K21" s="28">
        <f>ROUND(K20*Лист1!$N$14,2)</f>
        <v>0</v>
      </c>
      <c r="L21" s="29">
        <f>ROUND(L20*Лист1!$N$14,2)</f>
        <v>0</v>
      </c>
      <c r="M21" s="30">
        <f>ROUND(M20*Лист1!$N$15,2)</f>
        <v>0</v>
      </c>
      <c r="N21" s="31">
        <f>ROUND(N20*Лист1!$N$15,2)</f>
        <v>0</v>
      </c>
      <c r="O21" s="31">
        <f>ROUND(O20*Лист1!$N$15,2)</f>
        <v>0</v>
      </c>
      <c r="P21" s="31">
        <f>ROUND(P20*Лист1!$N$15,2)</f>
        <v>0</v>
      </c>
      <c r="Q21" s="31">
        <f>ROUND(Q20*Лист1!$N$15,2)</f>
        <v>0</v>
      </c>
      <c r="R21" s="32">
        <f>ROUND(R20*Лист1!$N$15,2)</f>
        <v>0</v>
      </c>
      <c r="S21" s="33">
        <f>ROUND(S20*Лист1!$N$14,2)</f>
        <v>0</v>
      </c>
      <c r="T21" s="33">
        <f>ROUND(T20*Лист1!$N$15,2)</f>
        <v>0</v>
      </c>
      <c r="U21" s="30">
        <f>ROUND(U20*Лист1!$N$14,2)</f>
        <v>0</v>
      </c>
      <c r="V21" s="28">
        <f>ROUND(V20*Лист1!$N$14,2)</f>
        <v>0</v>
      </c>
      <c r="W21" s="28">
        <f>ROUND(W20*Лист1!$N$14,2)</f>
        <v>0</v>
      </c>
      <c r="X21" s="31">
        <f>ROUND(X20*Лист1!$N$14,2)</f>
        <v>0</v>
      </c>
      <c r="Y21" s="31">
        <f>ROUND(Y20*Лист1!$N$14,2)</f>
        <v>0</v>
      </c>
      <c r="Z21" s="31">
        <f>ROUND(Z20*Лист1!$N$14,2)</f>
        <v>0</v>
      </c>
      <c r="AA21" s="32">
        <f>ROUND(AA20*Лист1!$N$14,2)</f>
        <v>0</v>
      </c>
      <c r="AB21" s="30">
        <f>ROUND(AB20*Лист1!$N$15,2)</f>
        <v>0</v>
      </c>
      <c r="AC21" s="28">
        <f>ROUND(AC20*Лист1!$N$15,2)</f>
        <v>0</v>
      </c>
      <c r="AD21" s="28">
        <f>ROUND(AD20*Лист1!$N$15,2)</f>
        <v>0</v>
      </c>
      <c r="AE21" s="31">
        <f>ROUND(AE20*Лист1!$N$15,2)</f>
        <v>0</v>
      </c>
      <c r="AF21" s="31">
        <f>ROUND(AF20*Лист1!$N$15,2)</f>
        <v>0</v>
      </c>
      <c r="AG21" s="31">
        <f>ROUND(AG20*Лист1!$N$15,2)</f>
        <v>0</v>
      </c>
      <c r="AH21" s="32">
        <f>ROUND(AH20*Лист1!$N$15,2)</f>
        <v>0</v>
      </c>
      <c r="AI21" s="30">
        <f>ROUND(AI20*Лист1!$N$14,2)</f>
        <v>0</v>
      </c>
      <c r="AJ21" s="32">
        <f>ROUND(AJ20*Лист1!$N$14,2)</f>
        <v>0</v>
      </c>
      <c r="AK21" s="30">
        <f>ROUND(AK20*Лист1!$N$15,2)</f>
        <v>0</v>
      </c>
      <c r="AL21" s="32">
        <f>ROUND(AL20*Лист1!$N$15,2)</f>
        <v>0</v>
      </c>
      <c r="AM21" s="30">
        <f>ROUND(AM20*Лист1!$N$14,2)</f>
        <v>0</v>
      </c>
      <c r="AN21" s="31">
        <f>ROUND(AN20*Лист1!$N$14,2)</f>
        <v>0</v>
      </c>
      <c r="AO21" s="31">
        <f>ROUND(AO20*Лист1!$N$14,2)</f>
        <v>0</v>
      </c>
      <c r="AP21" s="32">
        <f>ROUND(AP20*Лист1!$N$14,2)</f>
        <v>0</v>
      </c>
      <c r="AQ21" s="30">
        <f>ROUND(AQ20*Лист1!$N$15,2)</f>
        <v>0</v>
      </c>
      <c r="AR21" s="31">
        <f>ROUND(AR20*Лист1!$N$15,2)</f>
        <v>0</v>
      </c>
      <c r="AS21" s="31">
        <f>ROUND(AS20*Лист1!$N$15,2)</f>
        <v>0</v>
      </c>
      <c r="AT21" s="32">
        <f>ROUND(AT20*Лист1!$N$15,2)</f>
        <v>0</v>
      </c>
      <c r="AU21" s="309"/>
      <c r="AV21" s="308"/>
      <c r="AW21" s="305"/>
      <c r="AX21" s="307"/>
    </row>
    <row r="22" spans="1:50" ht="12" customHeight="1">
      <c r="A22" s="342" t="s">
        <v>40</v>
      </c>
      <c r="B22" s="343"/>
      <c r="C22" s="343"/>
      <c r="D22" s="343"/>
      <c r="E22" s="344"/>
      <c r="F22" s="263" t="s">
        <v>76</v>
      </c>
      <c r="G22" s="39"/>
      <c r="H22" s="40">
        <v>1.1999999999999999E-3</v>
      </c>
      <c r="I22" s="40">
        <v>5.0000000000000001E-3</v>
      </c>
      <c r="J22" s="40"/>
      <c r="K22" s="40"/>
      <c r="L22" s="41"/>
      <c r="M22" s="39"/>
      <c r="N22" s="40">
        <v>1.6000000000000001E-3</v>
      </c>
      <c r="O22" s="40">
        <v>6.0000000000000001E-3</v>
      </c>
      <c r="P22" s="40"/>
      <c r="Q22" s="40"/>
      <c r="R22" s="41"/>
      <c r="S22" s="42"/>
      <c r="T22" s="42"/>
      <c r="U22" s="39">
        <v>1.5E-3</v>
      </c>
      <c r="V22" s="40"/>
      <c r="W22" s="45"/>
      <c r="X22" s="40"/>
      <c r="Y22" s="40">
        <v>8.0000000000000002E-3</v>
      </c>
      <c r="Z22" s="40"/>
      <c r="AA22" s="41"/>
      <c r="AB22" s="39">
        <v>2E-3</v>
      </c>
      <c r="AC22" s="40"/>
      <c r="AD22" s="40"/>
      <c r="AE22" s="45"/>
      <c r="AF22" s="40">
        <v>0.01</v>
      </c>
      <c r="AG22" s="40"/>
      <c r="AH22" s="41"/>
      <c r="AI22" s="39"/>
      <c r="AJ22" s="41">
        <v>3.0999999999999999E-3</v>
      </c>
      <c r="AK22" s="39"/>
      <c r="AL22" s="41">
        <v>4.8999999999999998E-3</v>
      </c>
      <c r="AM22" s="39"/>
      <c r="AN22" s="45"/>
      <c r="AO22" s="40"/>
      <c r="AP22" s="41"/>
      <c r="AQ22" s="39"/>
      <c r="AR22" s="40"/>
      <c r="AS22" s="40"/>
      <c r="AT22" s="41"/>
      <c r="AU22" s="309">
        <f>ROUND(G23+H23+I23+J23+K23+L23+S23+U23+V23+W23+X23+Y23+Z23+AA23+AI23+AJ23+AM23+AN23+AO23+AP23,2)</f>
        <v>0</v>
      </c>
      <c r="AV22" s="308">
        <f>ROUND(M23+N23+O23+P23+Q23+R23+T23+AB23+AC23+AD23+AE23+AF23+AG23+AH23+AK23+AL23+AQ23+AR23+AS23+AT23,2)</f>
        <v>0</v>
      </c>
      <c r="AW22" s="304" t="s">
        <v>122</v>
      </c>
      <c r="AX22" s="306">
        <f>ROUND(SUM(F23:AT23),2)</f>
        <v>0</v>
      </c>
    </row>
    <row r="23" spans="1:50" ht="12" customHeight="1">
      <c r="A23" s="345"/>
      <c r="B23" s="346"/>
      <c r="C23" s="346"/>
      <c r="D23" s="346"/>
      <c r="E23" s="347"/>
      <c r="F23" s="263"/>
      <c r="G23" s="27">
        <f>ROUND(G22*Лист1!$N$14,2)</f>
        <v>0</v>
      </c>
      <c r="H23" s="28">
        <f>ROUND(H22*Лист1!$N$14,2)</f>
        <v>0</v>
      </c>
      <c r="I23" s="28">
        <f>ROUND(I22*Лист1!$N$14,2)</f>
        <v>0</v>
      </c>
      <c r="J23" s="28">
        <f>ROUND(J22*Лист1!$N$14,2)</f>
        <v>0</v>
      </c>
      <c r="K23" s="28">
        <f>ROUND(K22*Лист1!$N$14,2)</f>
        <v>0</v>
      </c>
      <c r="L23" s="29">
        <f>ROUND(L22*Лист1!$N$14,2)</f>
        <v>0</v>
      </c>
      <c r="M23" s="30">
        <f>ROUND(M22*Лист1!$N$15,2)</f>
        <v>0</v>
      </c>
      <c r="N23" s="31">
        <f>ROUND(N22*Лист1!$N$15,2)</f>
        <v>0</v>
      </c>
      <c r="O23" s="31">
        <f>ROUND(O22*Лист1!$N$15,2)</f>
        <v>0</v>
      </c>
      <c r="P23" s="31">
        <f>ROUND(P22*Лист1!$N$15,2)</f>
        <v>0</v>
      </c>
      <c r="Q23" s="31">
        <f>ROUND(Q22*Лист1!$N$15,2)</f>
        <v>0</v>
      </c>
      <c r="R23" s="32">
        <f>ROUND(R22*Лист1!$N$15,2)</f>
        <v>0</v>
      </c>
      <c r="S23" s="33">
        <f>ROUND(S22*Лист1!$N$14,2)</f>
        <v>0</v>
      </c>
      <c r="T23" s="33">
        <f>ROUND(T22*Лист1!$N$15,2)</f>
        <v>0</v>
      </c>
      <c r="U23" s="30">
        <f>ROUND(U22*Лист1!$N$14,2)</f>
        <v>0</v>
      </c>
      <c r="V23" s="28">
        <f>ROUND(V22*Лист1!$N$14,2)</f>
        <v>0</v>
      </c>
      <c r="W23" s="28">
        <f>ROUND(W22*Лист1!$N$14,2)</f>
        <v>0</v>
      </c>
      <c r="X23" s="31">
        <f>ROUND(X22*Лист1!$N$14,2)</f>
        <v>0</v>
      </c>
      <c r="Y23" s="31">
        <f>ROUND(Y22*Лист1!$N$14,2)</f>
        <v>0</v>
      </c>
      <c r="Z23" s="31">
        <f>ROUND(Z22*Лист1!$N$14,2)</f>
        <v>0</v>
      </c>
      <c r="AA23" s="32">
        <f>ROUND(AA22*Лист1!$N$14,2)</f>
        <v>0</v>
      </c>
      <c r="AB23" s="30">
        <f>ROUND(AB22*Лист1!$N$15,2)</f>
        <v>0</v>
      </c>
      <c r="AC23" s="28">
        <f>ROUND(AC22*Лист1!$N$15,2)</f>
        <v>0</v>
      </c>
      <c r="AD23" s="28">
        <f>ROUND(AD22*Лист1!$N$15,2)</f>
        <v>0</v>
      </c>
      <c r="AE23" s="31">
        <f>ROUND(AE22*Лист1!$N$15,2)</f>
        <v>0</v>
      </c>
      <c r="AF23" s="31">
        <f>ROUND(AF22*Лист1!$N$15,2)</f>
        <v>0</v>
      </c>
      <c r="AG23" s="31">
        <f>ROUND(AG22*Лист1!$N$15,2)</f>
        <v>0</v>
      </c>
      <c r="AH23" s="32">
        <f>ROUND(AH22*Лист1!$N$15,2)</f>
        <v>0</v>
      </c>
      <c r="AI23" s="30">
        <f>ROUND(AI22*Лист1!$N$14,2)</f>
        <v>0</v>
      </c>
      <c r="AJ23" s="32">
        <f>ROUND(AJ22*Лист1!$N$14,2)</f>
        <v>0</v>
      </c>
      <c r="AK23" s="30">
        <f>ROUND(AK22*Лист1!$N$15,2)</f>
        <v>0</v>
      </c>
      <c r="AL23" s="32">
        <f>ROUND(AL22*Лист1!$N$15,2)</f>
        <v>0</v>
      </c>
      <c r="AM23" s="30">
        <f>ROUND(AM22*Лист1!$N$14,2)</f>
        <v>0</v>
      </c>
      <c r="AN23" s="31">
        <f>ROUND(AN22*Лист1!$N$14,2)</f>
        <v>0</v>
      </c>
      <c r="AO23" s="31">
        <f>ROUND(AO22*Лист1!$N$14,2)</f>
        <v>0</v>
      </c>
      <c r="AP23" s="32">
        <f>ROUND(AP22*Лист1!$N$14,2)</f>
        <v>0</v>
      </c>
      <c r="AQ23" s="30">
        <f>ROUND(AQ22*Лист1!$N$15,2)</f>
        <v>0</v>
      </c>
      <c r="AR23" s="31">
        <f>ROUND(AR22*Лист1!$N$15,2)</f>
        <v>0</v>
      </c>
      <c r="AS23" s="31">
        <f>ROUND(AS22*Лист1!$N$15,2)</f>
        <v>0</v>
      </c>
      <c r="AT23" s="32">
        <f>ROUND(AT22*Лист1!$N$15,2)</f>
        <v>0</v>
      </c>
      <c r="AU23" s="309"/>
      <c r="AV23" s="308"/>
      <c r="AW23" s="305"/>
      <c r="AX23" s="307"/>
    </row>
    <row r="24" spans="1:50" s="3" customFormat="1" ht="12" customHeight="1">
      <c r="A24" s="342" t="s">
        <v>123</v>
      </c>
      <c r="B24" s="343"/>
      <c r="C24" s="343"/>
      <c r="D24" s="343"/>
      <c r="E24" s="344"/>
      <c r="F24" s="263" t="s">
        <v>76</v>
      </c>
      <c r="G24" s="39"/>
      <c r="H24" s="40"/>
      <c r="I24" s="40"/>
      <c r="J24" s="40"/>
      <c r="K24" s="40"/>
      <c r="L24" s="41"/>
      <c r="M24" s="39"/>
      <c r="N24" s="40"/>
      <c r="O24" s="40"/>
      <c r="P24" s="40"/>
      <c r="Q24" s="40"/>
      <c r="R24" s="41"/>
      <c r="S24" s="42"/>
      <c r="T24" s="42"/>
      <c r="U24" s="39"/>
      <c r="V24" s="40"/>
      <c r="W24" s="43"/>
      <c r="X24" s="40"/>
      <c r="Y24" s="40"/>
      <c r="Z24" s="40"/>
      <c r="AA24" s="41"/>
      <c r="AB24" s="39"/>
      <c r="AC24" s="40"/>
      <c r="AD24" s="40"/>
      <c r="AE24" s="43"/>
      <c r="AF24" s="40"/>
      <c r="AG24" s="40"/>
      <c r="AH24" s="41"/>
      <c r="AI24" s="39"/>
      <c r="AJ24" s="41"/>
      <c r="AK24" s="39"/>
      <c r="AL24" s="41"/>
      <c r="AM24" s="39"/>
      <c r="AN24" s="40"/>
      <c r="AO24" s="40"/>
      <c r="AP24" s="41"/>
      <c r="AQ24" s="39"/>
      <c r="AR24" s="40"/>
      <c r="AS24" s="40"/>
      <c r="AT24" s="41"/>
      <c r="AU24" s="309">
        <f>ROUND(G25+H25+I25+J25+K25+L25+S25+U25+V25+W25+X25+Y25+Z25+AA25+AI25+AJ25+AM25+AN25+AO25+AP25,2)</f>
        <v>0</v>
      </c>
      <c r="AV24" s="308">
        <f>ROUND(M25+N25+O25+P25+Q25+R25+T25+AB25+AC25+AD25+AE25+AF25+AG25+AH25+AK25+AL25+AQ25+AR25+AS25+AT25,2)</f>
        <v>0</v>
      </c>
      <c r="AW24" s="304" t="s">
        <v>124</v>
      </c>
      <c r="AX24" s="306">
        <f>ROUND(SUM(F25:AT25),2)</f>
        <v>0</v>
      </c>
    </row>
    <row r="25" spans="1:50" s="3" customFormat="1" ht="12" customHeight="1">
      <c r="A25" s="345"/>
      <c r="B25" s="346"/>
      <c r="C25" s="346"/>
      <c r="D25" s="346"/>
      <c r="E25" s="347"/>
      <c r="F25" s="263"/>
      <c r="G25" s="27">
        <f>ROUND(G24*Лист1!$N$14,2)</f>
        <v>0</v>
      </c>
      <c r="H25" s="28">
        <f>ROUND(H24*Лист1!$N$14,2)</f>
        <v>0</v>
      </c>
      <c r="I25" s="28">
        <f>ROUND(I24*Лист1!$N$14,2)</f>
        <v>0</v>
      </c>
      <c r="J25" s="28">
        <f>ROUND(J24*Лист1!$N$14,2)</f>
        <v>0</v>
      </c>
      <c r="K25" s="28">
        <f>ROUND(K24*Лист1!$N$14,2)</f>
        <v>0</v>
      </c>
      <c r="L25" s="29">
        <f>ROUND(L24*Лист1!$N$14,2)</f>
        <v>0</v>
      </c>
      <c r="M25" s="30">
        <f>ROUND(M24*Лист1!$N$15,2)</f>
        <v>0</v>
      </c>
      <c r="N25" s="31">
        <f>ROUND(N24*Лист1!$N$15,2)</f>
        <v>0</v>
      </c>
      <c r="O25" s="31">
        <f>ROUND(O24*Лист1!$N$15,2)</f>
        <v>0</v>
      </c>
      <c r="P25" s="31">
        <f>ROUND(P24*Лист1!$N$15,2)</f>
        <v>0</v>
      </c>
      <c r="Q25" s="31">
        <f>ROUND(Q24*Лист1!$N$15,2)</f>
        <v>0</v>
      </c>
      <c r="R25" s="32">
        <f>ROUND(R24*Лист1!$N$15,2)</f>
        <v>0</v>
      </c>
      <c r="S25" s="33">
        <f>ROUND(S24*Лист1!$N$14,2)</f>
        <v>0</v>
      </c>
      <c r="T25" s="33">
        <f>ROUND(T24*Лист1!$N$15,2)</f>
        <v>0</v>
      </c>
      <c r="U25" s="30">
        <f>ROUND(U24*Лист1!$N$14,2)</f>
        <v>0</v>
      </c>
      <c r="V25" s="28">
        <f>ROUND(V24*Лист1!$N$14,2)</f>
        <v>0</v>
      </c>
      <c r="W25" s="28">
        <f>ROUND(W24*Лист1!$N$14,2)</f>
        <v>0</v>
      </c>
      <c r="X25" s="31">
        <f>ROUND(X24*Лист1!$N$14,2)</f>
        <v>0</v>
      </c>
      <c r="Y25" s="31">
        <f>ROUND(Y24*Лист1!$N$14,2)</f>
        <v>0</v>
      </c>
      <c r="Z25" s="31">
        <f>ROUND(Z24*Лист1!$N$14,2)</f>
        <v>0</v>
      </c>
      <c r="AA25" s="32">
        <f>ROUND(AA24*Лист1!$N$14,2)</f>
        <v>0</v>
      </c>
      <c r="AB25" s="30">
        <f>ROUND(AB24*Лист1!$N$15,2)</f>
        <v>0</v>
      </c>
      <c r="AC25" s="28">
        <f>ROUND(AC24*Лист1!$N$15,2)</f>
        <v>0</v>
      </c>
      <c r="AD25" s="28">
        <f>ROUND(AD24*Лист1!$N$15,2)</f>
        <v>0</v>
      </c>
      <c r="AE25" s="31">
        <f>ROUND(AE24*Лист1!$N$15,2)</f>
        <v>0</v>
      </c>
      <c r="AF25" s="31">
        <f>ROUND(AF24*Лист1!$N$15,2)</f>
        <v>0</v>
      </c>
      <c r="AG25" s="31">
        <f>ROUND(AG24*Лист1!$N$15,2)</f>
        <v>0</v>
      </c>
      <c r="AH25" s="32">
        <f>ROUND(AH24*Лист1!$N$15,2)</f>
        <v>0</v>
      </c>
      <c r="AI25" s="30">
        <f>ROUND(AI24*Лист1!$N$14,2)</f>
        <v>0</v>
      </c>
      <c r="AJ25" s="32">
        <f>ROUND(AJ24*Лист1!$N$14,2)</f>
        <v>0</v>
      </c>
      <c r="AK25" s="30">
        <f>ROUND(AK24*Лист1!$N$15,2)</f>
        <v>0</v>
      </c>
      <c r="AL25" s="32">
        <f>ROUND(AL24*Лист1!$N$15,2)</f>
        <v>0</v>
      </c>
      <c r="AM25" s="30">
        <f>ROUND(AM24*Лист1!$N$14,2)</f>
        <v>0</v>
      </c>
      <c r="AN25" s="31">
        <f>ROUND(AN24*Лист1!$N$14,2)</f>
        <v>0</v>
      </c>
      <c r="AO25" s="31">
        <f>ROUND(AO24*Лист1!$N$14,2)</f>
        <v>0</v>
      </c>
      <c r="AP25" s="32">
        <f>ROUND(AP24*Лист1!$N$14,2)</f>
        <v>0</v>
      </c>
      <c r="AQ25" s="30">
        <f>ROUND(AQ24*Лист1!$N$15,2)</f>
        <v>0</v>
      </c>
      <c r="AR25" s="31">
        <f>ROUND(AR24*Лист1!$N$15,2)</f>
        <v>0</v>
      </c>
      <c r="AS25" s="31">
        <f>ROUND(AS24*Лист1!$N$15,2)</f>
        <v>0</v>
      </c>
      <c r="AT25" s="32">
        <f>ROUND(AT24*Лист1!$N$15,2)</f>
        <v>0</v>
      </c>
      <c r="AU25" s="309"/>
      <c r="AV25" s="308"/>
      <c r="AW25" s="305"/>
      <c r="AX25" s="307"/>
    </row>
    <row r="26" spans="1:50" ht="12" customHeight="1">
      <c r="A26" s="342" t="s">
        <v>41</v>
      </c>
      <c r="B26" s="343"/>
      <c r="C26" s="343"/>
      <c r="D26" s="343"/>
      <c r="E26" s="344"/>
      <c r="F26" s="263" t="s">
        <v>76</v>
      </c>
      <c r="G26" s="39"/>
      <c r="H26" s="40"/>
      <c r="I26" s="40"/>
      <c r="J26" s="40"/>
      <c r="K26" s="40"/>
      <c r="L26" s="41"/>
      <c r="M26" s="39"/>
      <c r="N26" s="40"/>
      <c r="O26" s="40"/>
      <c r="P26" s="40"/>
      <c r="Q26" s="40"/>
      <c r="R26" s="41"/>
      <c r="S26" s="42"/>
      <c r="T26" s="42"/>
      <c r="U26" s="39"/>
      <c r="V26" s="40"/>
      <c r="W26" s="43"/>
      <c r="X26" s="40"/>
      <c r="Y26" s="40"/>
      <c r="Z26" s="40"/>
      <c r="AA26" s="41"/>
      <c r="AB26" s="39"/>
      <c r="AC26" s="40"/>
      <c r="AD26" s="40"/>
      <c r="AE26" s="43"/>
      <c r="AF26" s="40"/>
      <c r="AG26" s="40"/>
      <c r="AH26" s="41"/>
      <c r="AI26" s="39"/>
      <c r="AJ26" s="41"/>
      <c r="AK26" s="39"/>
      <c r="AL26" s="41"/>
      <c r="AM26" s="39"/>
      <c r="AN26" s="40"/>
      <c r="AO26" s="40"/>
      <c r="AP26" s="41"/>
      <c r="AQ26" s="39"/>
      <c r="AR26" s="40"/>
      <c r="AS26" s="40"/>
      <c r="AT26" s="41"/>
      <c r="AU26" s="309">
        <f>ROUND(G27+H27+I27+J27+K27+L27+S27+U27+V27+W27+X27+Y27+Z27+AA27+AI27+AJ27+AM27+AN27+AO27+AP27,2)</f>
        <v>0</v>
      </c>
      <c r="AV26" s="308">
        <f>ROUND(M27+N27+O27+P27+Q27+R27+T27+AB27+AC27+AD27+AE27+AF27+AG27+AH27+AK27+AL27+AQ27+AR27+AS27+AT27,2)</f>
        <v>0</v>
      </c>
      <c r="AW26" s="304" t="s">
        <v>125</v>
      </c>
      <c r="AX26" s="306">
        <f>ROUND(SUM(F27:AT27),2)</f>
        <v>0</v>
      </c>
    </row>
    <row r="27" spans="1:50" ht="12" customHeight="1">
      <c r="A27" s="345"/>
      <c r="B27" s="346"/>
      <c r="C27" s="346"/>
      <c r="D27" s="346"/>
      <c r="E27" s="347"/>
      <c r="F27" s="263"/>
      <c r="G27" s="27">
        <f>ROUND(G26*Лист1!$N$14,2)</f>
        <v>0</v>
      </c>
      <c r="H27" s="28">
        <f>ROUND(H26*Лист1!$N$14,2)</f>
        <v>0</v>
      </c>
      <c r="I27" s="28">
        <f>ROUND(I26*Лист1!$N$14,2)</f>
        <v>0</v>
      </c>
      <c r="J27" s="28">
        <f>ROUND(J26*Лист1!$N$14,2)</f>
        <v>0</v>
      </c>
      <c r="K27" s="28">
        <f>ROUND(K26*Лист1!$N$14,2)</f>
        <v>0</v>
      </c>
      <c r="L27" s="29">
        <f>ROUND(L26*Лист1!$N$14,2)</f>
        <v>0</v>
      </c>
      <c r="M27" s="30">
        <f>ROUND(M26*Лист1!$N$15,2)</f>
        <v>0</v>
      </c>
      <c r="N27" s="31">
        <f>ROUND(N26*Лист1!$N$15,2)</f>
        <v>0</v>
      </c>
      <c r="O27" s="31">
        <f>ROUND(O26*Лист1!$N$15,2)</f>
        <v>0</v>
      </c>
      <c r="P27" s="31">
        <f>ROUND(P26*Лист1!$N$15,2)</f>
        <v>0</v>
      </c>
      <c r="Q27" s="31">
        <f>ROUND(Q26*Лист1!$N$15,2)</f>
        <v>0</v>
      </c>
      <c r="R27" s="32">
        <f>ROUND(R26*Лист1!$N$15,2)</f>
        <v>0</v>
      </c>
      <c r="S27" s="33">
        <f>ROUND(S26*Лист1!$N$14,2)</f>
        <v>0</v>
      </c>
      <c r="T27" s="33">
        <f>ROUND(T26*Лист1!$N$15,2)</f>
        <v>0</v>
      </c>
      <c r="U27" s="30">
        <f>ROUND(U26*Лист1!$N$14,2)</f>
        <v>0</v>
      </c>
      <c r="V27" s="28">
        <f>ROUND(V26*Лист1!$N$14,2)</f>
        <v>0</v>
      </c>
      <c r="W27" s="28">
        <f>ROUND(W26*Лист1!$N$14,2)</f>
        <v>0</v>
      </c>
      <c r="X27" s="31">
        <f>ROUND(X26*Лист1!$N$14,2)</f>
        <v>0</v>
      </c>
      <c r="Y27" s="31">
        <f>ROUND(Y26*Лист1!$N$14,2)</f>
        <v>0</v>
      </c>
      <c r="Z27" s="31">
        <f>ROUND(Z26*Лист1!$N$14,2)</f>
        <v>0</v>
      </c>
      <c r="AA27" s="32">
        <f>ROUND(AA26*Лист1!$N$14,2)</f>
        <v>0</v>
      </c>
      <c r="AB27" s="30">
        <f>ROUND(AB26*Лист1!$N$15,2)</f>
        <v>0</v>
      </c>
      <c r="AC27" s="28">
        <f>ROUND(AC26*Лист1!$N$15,2)</f>
        <v>0</v>
      </c>
      <c r="AD27" s="28">
        <f>ROUND(AD26*Лист1!$N$15,2)</f>
        <v>0</v>
      </c>
      <c r="AE27" s="31">
        <f>ROUND(AE26*Лист1!$N$15,2)</f>
        <v>0</v>
      </c>
      <c r="AF27" s="31">
        <f>ROUND(AF26*Лист1!$N$15,2)</f>
        <v>0</v>
      </c>
      <c r="AG27" s="31">
        <f>ROUND(AG26*Лист1!$N$15,2)</f>
        <v>0</v>
      </c>
      <c r="AH27" s="32">
        <f>ROUND(AH26*Лист1!$N$15,2)</f>
        <v>0</v>
      </c>
      <c r="AI27" s="30">
        <f>ROUND(AI26*Лист1!$N$14,2)</f>
        <v>0</v>
      </c>
      <c r="AJ27" s="32">
        <f>ROUND(AJ26*Лист1!$N$14,2)</f>
        <v>0</v>
      </c>
      <c r="AK27" s="30">
        <f>ROUND(AK26*Лист1!$N$15,2)</f>
        <v>0</v>
      </c>
      <c r="AL27" s="32">
        <f>ROUND(AL26*Лист1!$N$15,2)</f>
        <v>0</v>
      </c>
      <c r="AM27" s="30">
        <f>ROUND(AM26*Лист1!$N$14,2)</f>
        <v>0</v>
      </c>
      <c r="AN27" s="31">
        <f>ROUND(AN26*Лист1!$N$14,2)</f>
        <v>0</v>
      </c>
      <c r="AO27" s="31">
        <f>ROUND(AO26*Лист1!$N$14,2)</f>
        <v>0</v>
      </c>
      <c r="AP27" s="32">
        <f>ROUND(AP26*Лист1!$N$14,2)</f>
        <v>0</v>
      </c>
      <c r="AQ27" s="30">
        <f>ROUND(AQ26*Лист1!$N$15,2)</f>
        <v>0</v>
      </c>
      <c r="AR27" s="31">
        <f>ROUND(AR26*Лист1!$N$15,2)</f>
        <v>0</v>
      </c>
      <c r="AS27" s="31">
        <f>ROUND(AS26*Лист1!$N$15,2)</f>
        <v>0</v>
      </c>
      <c r="AT27" s="32">
        <f>ROUND(AT26*Лист1!$N$15,2)</f>
        <v>0</v>
      </c>
      <c r="AU27" s="309"/>
      <c r="AV27" s="308"/>
      <c r="AW27" s="305"/>
      <c r="AX27" s="307"/>
    </row>
    <row r="28" spans="1:50" ht="12" customHeight="1">
      <c r="A28" s="342" t="s">
        <v>42</v>
      </c>
      <c r="B28" s="343"/>
      <c r="C28" s="343"/>
      <c r="D28" s="343"/>
      <c r="E28" s="344"/>
      <c r="F28" s="263" t="s">
        <v>76</v>
      </c>
      <c r="G28" s="39"/>
      <c r="H28" s="40"/>
      <c r="I28" s="40"/>
      <c r="J28" s="40"/>
      <c r="K28" s="40"/>
      <c r="L28" s="41"/>
      <c r="M28" s="39"/>
      <c r="N28" s="40"/>
      <c r="O28" s="40"/>
      <c r="P28" s="40"/>
      <c r="Q28" s="40"/>
      <c r="R28" s="41"/>
      <c r="S28" s="42"/>
      <c r="T28" s="42"/>
      <c r="U28" s="39"/>
      <c r="V28" s="40"/>
      <c r="W28" s="45"/>
      <c r="X28" s="40"/>
      <c r="Y28" s="40"/>
      <c r="Z28" s="40"/>
      <c r="AA28" s="41"/>
      <c r="AB28" s="39"/>
      <c r="AC28" s="40"/>
      <c r="AD28" s="40"/>
      <c r="AE28" s="45"/>
      <c r="AF28" s="40"/>
      <c r="AG28" s="40"/>
      <c r="AH28" s="41"/>
      <c r="AI28" s="39"/>
      <c r="AJ28" s="41"/>
      <c r="AK28" s="39"/>
      <c r="AL28" s="41"/>
      <c r="AM28" s="39"/>
      <c r="AN28" s="40"/>
      <c r="AO28" s="40"/>
      <c r="AP28" s="41"/>
      <c r="AQ28" s="39"/>
      <c r="AR28" s="40"/>
      <c r="AS28" s="40"/>
      <c r="AT28" s="41"/>
      <c r="AU28" s="309">
        <f>ROUND(G29+H29+I29+J29+K29+L29+S29+U29+V29+W29+X29+Y29+Z29+AA29+AI29+AJ29+AM29+AN29+AO29+AP29,2)</f>
        <v>0</v>
      </c>
      <c r="AV28" s="308">
        <f>ROUND(M29+N29+O29+P29+Q29+R29+T29+AB29+AC29+AD29+AE29+AF29+AG29+AH29+AK29+AL29+AQ29+AR29+AS29+AT29,2)</f>
        <v>0</v>
      </c>
      <c r="AW28" s="304" t="s">
        <v>126</v>
      </c>
      <c r="AX28" s="306">
        <f>ROUND(SUM(F29:AT29),2)</f>
        <v>0</v>
      </c>
    </row>
    <row r="29" spans="1:50" ht="12" customHeight="1">
      <c r="A29" s="345"/>
      <c r="B29" s="346"/>
      <c r="C29" s="346"/>
      <c r="D29" s="346"/>
      <c r="E29" s="347"/>
      <c r="F29" s="263"/>
      <c r="G29" s="27">
        <f>ROUND(G28*Лист1!$N$14,2)</f>
        <v>0</v>
      </c>
      <c r="H29" s="28">
        <f>ROUND(H28*Лист1!$N$14,2)</f>
        <v>0</v>
      </c>
      <c r="I29" s="28">
        <f>ROUND(I28*Лист1!$N$14,2)</f>
        <v>0</v>
      </c>
      <c r="J29" s="28">
        <f>ROUND(J28*Лист1!$N$14,2)</f>
        <v>0</v>
      </c>
      <c r="K29" s="28">
        <f>ROUND(K28*Лист1!$N$14,2)</f>
        <v>0</v>
      </c>
      <c r="L29" s="29">
        <f>ROUND(L28*Лист1!$N$14,2)</f>
        <v>0</v>
      </c>
      <c r="M29" s="30">
        <f>ROUND(M28*Лист1!$N$15,2)</f>
        <v>0</v>
      </c>
      <c r="N29" s="31">
        <f>ROUND(N28*Лист1!$N$15,2)</f>
        <v>0</v>
      </c>
      <c r="O29" s="31">
        <f>ROUND(O28*Лист1!$N$15,2)</f>
        <v>0</v>
      </c>
      <c r="P29" s="31">
        <f>ROUND(P28*Лист1!$N$15,2)</f>
        <v>0</v>
      </c>
      <c r="Q29" s="31">
        <f>ROUND(Q28*Лист1!$N$15,2)</f>
        <v>0</v>
      </c>
      <c r="R29" s="32">
        <f>ROUND(R28*Лист1!$N$15,2)</f>
        <v>0</v>
      </c>
      <c r="S29" s="33">
        <f>ROUND(S28*Лист1!$N$14,2)</f>
        <v>0</v>
      </c>
      <c r="T29" s="33">
        <f>ROUND(T28*Лист1!$N$15,2)</f>
        <v>0</v>
      </c>
      <c r="U29" s="30">
        <f>ROUND(U28*Лист1!$N$14,2)</f>
        <v>0</v>
      </c>
      <c r="V29" s="28">
        <f>ROUND(V28*Лист1!$N$14,2)</f>
        <v>0</v>
      </c>
      <c r="W29" s="28">
        <f>ROUND(W28*Лист1!$N$14,2)</f>
        <v>0</v>
      </c>
      <c r="X29" s="31">
        <f>ROUND(X28*Лист1!$N$14,2)</f>
        <v>0</v>
      </c>
      <c r="Y29" s="31">
        <f>ROUND(Y28*Лист1!$N$14,2)</f>
        <v>0</v>
      </c>
      <c r="Z29" s="31">
        <f>ROUND(Z28*Лист1!$N$14,2)</f>
        <v>0</v>
      </c>
      <c r="AA29" s="32">
        <f>ROUND(AA28*Лист1!$N$14,2)</f>
        <v>0</v>
      </c>
      <c r="AB29" s="30">
        <f>ROUND(AB28*Лист1!$N$15,2)</f>
        <v>0</v>
      </c>
      <c r="AC29" s="28">
        <f>ROUND(AC28*Лист1!$N$15,2)</f>
        <v>0</v>
      </c>
      <c r="AD29" s="28">
        <f>ROUND(AD28*Лист1!$N$15,2)</f>
        <v>0</v>
      </c>
      <c r="AE29" s="31">
        <f>ROUND(AE28*Лист1!$N$15,2)</f>
        <v>0</v>
      </c>
      <c r="AF29" s="31">
        <f>ROUND(AF28*Лист1!$N$15,2)</f>
        <v>0</v>
      </c>
      <c r="AG29" s="31">
        <f>ROUND(AG28*Лист1!$N$15,2)</f>
        <v>0</v>
      </c>
      <c r="AH29" s="32">
        <f>ROUND(AH28*Лист1!$N$15,2)</f>
        <v>0</v>
      </c>
      <c r="AI29" s="30">
        <f>ROUND(AI28*Лист1!$N$14,2)</f>
        <v>0</v>
      </c>
      <c r="AJ29" s="32">
        <f>ROUND(AJ28*Лист1!$N$14,2)</f>
        <v>0</v>
      </c>
      <c r="AK29" s="30">
        <f>ROUND(AK28*Лист1!$N$15,2)</f>
        <v>0</v>
      </c>
      <c r="AL29" s="32">
        <f>ROUND(AL28*Лист1!$N$15,2)</f>
        <v>0</v>
      </c>
      <c r="AM29" s="30">
        <f>ROUND(AM28*Лист1!$N$14,2)</f>
        <v>0</v>
      </c>
      <c r="AN29" s="31">
        <f>ROUND(AN28*Лист1!$N$14,2)</f>
        <v>0</v>
      </c>
      <c r="AO29" s="31">
        <f>ROUND(AO28*Лист1!$N$14,2)</f>
        <v>0</v>
      </c>
      <c r="AP29" s="32">
        <f>ROUND(AP28*Лист1!$N$14,2)</f>
        <v>0</v>
      </c>
      <c r="AQ29" s="30">
        <f>ROUND(AQ28*Лист1!$N$15,2)</f>
        <v>0</v>
      </c>
      <c r="AR29" s="31">
        <f>ROUND(AR28*Лист1!$N$15,2)</f>
        <v>0</v>
      </c>
      <c r="AS29" s="31">
        <f>ROUND(AS28*Лист1!$N$15,2)</f>
        <v>0</v>
      </c>
      <c r="AT29" s="32">
        <f>ROUND(AT28*Лист1!$N$15,2)</f>
        <v>0</v>
      </c>
      <c r="AU29" s="309"/>
      <c r="AV29" s="308"/>
      <c r="AW29" s="305"/>
      <c r="AX29" s="307"/>
    </row>
    <row r="30" spans="1:50" ht="12" customHeight="1">
      <c r="A30" s="342" t="s">
        <v>131</v>
      </c>
      <c r="B30" s="343"/>
      <c r="C30" s="343"/>
      <c r="D30" s="343"/>
      <c r="E30" s="344"/>
      <c r="F30" s="263" t="s">
        <v>76</v>
      </c>
      <c r="G30" s="39"/>
      <c r="H30" s="40"/>
      <c r="I30" s="40"/>
      <c r="J30" s="40"/>
      <c r="K30" s="40"/>
      <c r="L30" s="41"/>
      <c r="M30" s="39"/>
      <c r="N30" s="40"/>
      <c r="O30" s="40"/>
      <c r="P30" s="40"/>
      <c r="Q30" s="40"/>
      <c r="R30" s="41"/>
      <c r="S30" s="42"/>
      <c r="T30" s="42"/>
      <c r="U30" s="39"/>
      <c r="V30" s="40"/>
      <c r="W30" s="45"/>
      <c r="X30" s="40"/>
      <c r="Y30" s="40"/>
      <c r="Z30" s="40"/>
      <c r="AA30" s="41"/>
      <c r="AB30" s="39"/>
      <c r="AC30" s="40"/>
      <c r="AD30" s="40"/>
      <c r="AE30" s="45"/>
      <c r="AF30" s="40"/>
      <c r="AG30" s="40"/>
      <c r="AH30" s="41"/>
      <c r="AI30" s="39"/>
      <c r="AJ30" s="41"/>
      <c r="AK30" s="39"/>
      <c r="AL30" s="41"/>
      <c r="AM30" s="39"/>
      <c r="AN30" s="40"/>
      <c r="AO30" s="40"/>
      <c r="AP30" s="41"/>
      <c r="AQ30" s="39"/>
      <c r="AR30" s="40"/>
      <c r="AS30" s="40"/>
      <c r="AT30" s="41"/>
      <c r="AU30" s="309">
        <f>ROUND(G31+H31+I31+J31+K31+L31+S31+U31+V31+W31+X31+Y31+Z31+AA31+AI31+AJ31+AM31+AN31+AO31+AP31,2)</f>
        <v>0</v>
      </c>
      <c r="AV30" s="308">
        <f>ROUND(M31+N31+O31+P31+Q31+R31+T31+AB31+AC31+AD31+AE31+AF31+AG31+AH31+AK31+AL31+AQ31+AR31+AS31+AT31,2)</f>
        <v>0</v>
      </c>
      <c r="AW30" s="304" t="s">
        <v>138</v>
      </c>
      <c r="AX30" s="306">
        <f>ROUND(SUM(F31:AT31),2)</f>
        <v>0</v>
      </c>
    </row>
    <row r="31" spans="1:50" ht="12" customHeight="1">
      <c r="A31" s="345"/>
      <c r="B31" s="346"/>
      <c r="C31" s="346"/>
      <c r="D31" s="346"/>
      <c r="E31" s="347"/>
      <c r="F31" s="263"/>
      <c r="G31" s="27">
        <f>ROUND(G30*Лист1!$N$14,2)</f>
        <v>0</v>
      </c>
      <c r="H31" s="28">
        <f>ROUND(H30*Лист1!$N$14,2)</f>
        <v>0</v>
      </c>
      <c r="I31" s="28">
        <f>ROUND(I30*Лист1!$N$14,2)</f>
        <v>0</v>
      </c>
      <c r="J31" s="28">
        <f>ROUND(J30*Лист1!$N$14,2)</f>
        <v>0</v>
      </c>
      <c r="K31" s="28">
        <f>ROUND(K30*Лист1!$N$14,2)</f>
        <v>0</v>
      </c>
      <c r="L31" s="29">
        <f>ROUND(L30*Лист1!$N$14,2)</f>
        <v>0</v>
      </c>
      <c r="M31" s="30">
        <f>ROUND(M30*Лист1!$N$15,2)</f>
        <v>0</v>
      </c>
      <c r="N31" s="31">
        <f>ROUND(N30*Лист1!$N$15,2)</f>
        <v>0</v>
      </c>
      <c r="O31" s="31">
        <f>ROUND(O30*Лист1!$N$15,2)</f>
        <v>0</v>
      </c>
      <c r="P31" s="31">
        <f>ROUND(P30*Лист1!$N$15,2)</f>
        <v>0</v>
      </c>
      <c r="Q31" s="31">
        <f>ROUND(Q30*Лист1!$N$15,2)</f>
        <v>0</v>
      </c>
      <c r="R31" s="32">
        <f>ROUND(R30*Лист1!$N$15,2)</f>
        <v>0</v>
      </c>
      <c r="S31" s="33">
        <f>ROUND(S30*Лист1!$N$14,2)</f>
        <v>0</v>
      </c>
      <c r="T31" s="33">
        <f>ROUND(T30*Лист1!$N$15,2)</f>
        <v>0</v>
      </c>
      <c r="U31" s="30">
        <f>ROUND(U30*Лист1!$N$14,2)</f>
        <v>0</v>
      </c>
      <c r="V31" s="28">
        <f>ROUND(V30*Лист1!$N$14,2)</f>
        <v>0</v>
      </c>
      <c r="W31" s="28">
        <f>ROUND(W30*Лист1!$N$14,2)</f>
        <v>0</v>
      </c>
      <c r="X31" s="31">
        <f>ROUND(X30*Лист1!$N$14,2)</f>
        <v>0</v>
      </c>
      <c r="Y31" s="31">
        <f>ROUND(Y30*Лист1!$N$14,2)</f>
        <v>0</v>
      </c>
      <c r="Z31" s="31">
        <f>ROUND(Z30*Лист1!$N$14,2)</f>
        <v>0</v>
      </c>
      <c r="AA31" s="32">
        <f>ROUND(AA30*Лист1!$N$14,2)</f>
        <v>0</v>
      </c>
      <c r="AB31" s="30">
        <f>ROUND(AB30*Лист1!$N$15,2)</f>
        <v>0</v>
      </c>
      <c r="AC31" s="28">
        <f>ROUND(AC30*Лист1!$N$15,2)</f>
        <v>0</v>
      </c>
      <c r="AD31" s="28">
        <f>ROUND(AD30*Лист1!$N$15,2)</f>
        <v>0</v>
      </c>
      <c r="AE31" s="31">
        <f>ROUND(AE30*Лист1!$N$15,2)</f>
        <v>0</v>
      </c>
      <c r="AF31" s="31">
        <f>ROUND(AF30*Лист1!$N$15,2)</f>
        <v>0</v>
      </c>
      <c r="AG31" s="31">
        <f>ROUND(AG30*Лист1!$N$15,2)</f>
        <v>0</v>
      </c>
      <c r="AH31" s="32">
        <f>ROUND(AH30*Лист1!$N$15,2)</f>
        <v>0</v>
      </c>
      <c r="AI31" s="30">
        <f>ROUND(AI30*Лист1!$N$14,2)</f>
        <v>0</v>
      </c>
      <c r="AJ31" s="32">
        <f>ROUND(AJ30*Лист1!$N$14,2)</f>
        <v>0</v>
      </c>
      <c r="AK31" s="30">
        <f>ROUND(AK30*Лист1!$N$15,2)</f>
        <v>0</v>
      </c>
      <c r="AL31" s="32">
        <f>ROUND(AL30*Лист1!$N$15,2)</f>
        <v>0</v>
      </c>
      <c r="AM31" s="30">
        <f>ROUND(AM30*Лист1!$N$14,2)</f>
        <v>0</v>
      </c>
      <c r="AN31" s="31">
        <f>ROUND(AN30*Лист1!$N$14,2)</f>
        <v>0</v>
      </c>
      <c r="AO31" s="31">
        <f>ROUND(AO30*Лист1!$N$14,2)</f>
        <v>0</v>
      </c>
      <c r="AP31" s="32">
        <f>ROUND(AP30*Лист1!$N$14,2)</f>
        <v>0</v>
      </c>
      <c r="AQ31" s="30">
        <f>ROUND(AQ30*Лист1!$N$15,2)</f>
        <v>0</v>
      </c>
      <c r="AR31" s="31">
        <f>ROUND(AR30*Лист1!$N$15,2)</f>
        <v>0</v>
      </c>
      <c r="AS31" s="31">
        <f>ROUND(AS30*Лист1!$N$15,2)</f>
        <v>0</v>
      </c>
      <c r="AT31" s="32">
        <f>ROUND(AT30*Лист1!$N$15,2)</f>
        <v>0</v>
      </c>
      <c r="AU31" s="309"/>
      <c r="AV31" s="308"/>
      <c r="AW31" s="305"/>
      <c r="AX31" s="307"/>
    </row>
    <row r="32" spans="1:50" ht="12" customHeight="1">
      <c r="A32" s="342" t="s">
        <v>43</v>
      </c>
      <c r="B32" s="343"/>
      <c r="C32" s="343"/>
      <c r="D32" s="343"/>
      <c r="E32" s="344"/>
      <c r="F32" s="263" t="s">
        <v>76</v>
      </c>
      <c r="G32" s="39"/>
      <c r="H32" s="40"/>
      <c r="I32" s="40"/>
      <c r="J32" s="40"/>
      <c r="K32" s="40"/>
      <c r="L32" s="41"/>
      <c r="M32" s="39"/>
      <c r="N32" s="40"/>
      <c r="O32" s="40"/>
      <c r="P32" s="40"/>
      <c r="Q32" s="40"/>
      <c r="R32" s="41"/>
      <c r="S32" s="42"/>
      <c r="T32" s="42"/>
      <c r="U32" s="39"/>
      <c r="V32" s="40"/>
      <c r="W32" s="45"/>
      <c r="X32" s="40"/>
      <c r="Y32" s="40"/>
      <c r="Z32" s="40"/>
      <c r="AA32" s="175"/>
      <c r="AB32" s="39"/>
      <c r="AC32" s="40"/>
      <c r="AD32" s="40"/>
      <c r="AE32" s="45"/>
      <c r="AF32" s="40"/>
      <c r="AG32" s="45"/>
      <c r="AH32" s="41"/>
      <c r="AI32" s="39"/>
      <c r="AJ32" s="41"/>
      <c r="AK32" s="39"/>
      <c r="AL32" s="41"/>
      <c r="AM32" s="39"/>
      <c r="AN32" s="40"/>
      <c r="AO32" s="40"/>
      <c r="AP32" s="41"/>
      <c r="AQ32" s="39"/>
      <c r="AR32" s="40"/>
      <c r="AS32" s="40"/>
      <c r="AT32" s="41"/>
      <c r="AU32" s="309">
        <f>ROUND(G33+H33+I33+J33+K33+L33+S33+U33+V33+W33+X33+Y33+Z33+AA33+AI33+AJ33+AM33+AN33+AO33+AP33,2)</f>
        <v>0</v>
      </c>
      <c r="AV32" s="308">
        <f>ROUND(M33+N33+O33+P33+Q33+R33+T33+AB33+AC33+AD33+AE33+AF33+AG33+AH33+AK33+AL33+AQ33+AR33+AS33+AT33,2)</f>
        <v>0</v>
      </c>
      <c r="AW32" s="304" t="s">
        <v>127</v>
      </c>
      <c r="AX32" s="306">
        <f>ROUND(SUM(F33:AT33),2)</f>
        <v>0</v>
      </c>
    </row>
    <row r="33" spans="1:50" ht="12" customHeight="1">
      <c r="A33" s="345"/>
      <c r="B33" s="346"/>
      <c r="C33" s="346"/>
      <c r="D33" s="346"/>
      <c r="E33" s="347"/>
      <c r="F33" s="263"/>
      <c r="G33" s="27">
        <f>ROUND(G32*Лист1!$N$14,2)</f>
        <v>0</v>
      </c>
      <c r="H33" s="28">
        <f>ROUND(H32*Лист1!$N$14,2)</f>
        <v>0</v>
      </c>
      <c r="I33" s="28">
        <f>ROUND(I32*Лист1!$N$14,2)</f>
        <v>0</v>
      </c>
      <c r="J33" s="28">
        <f>ROUND(J32*Лист1!$N$14,2)</f>
        <v>0</v>
      </c>
      <c r="K33" s="28">
        <f>ROUND(K32*Лист1!$N$14,2)</f>
        <v>0</v>
      </c>
      <c r="L33" s="29">
        <f>ROUND(L32*Лист1!$N$14,2)</f>
        <v>0</v>
      </c>
      <c r="M33" s="30">
        <f>ROUND(M32*Лист1!$N$15,2)</f>
        <v>0</v>
      </c>
      <c r="N33" s="31">
        <f>ROUND(N32*Лист1!$N$15,2)</f>
        <v>0</v>
      </c>
      <c r="O33" s="31">
        <f>ROUND(O32*Лист1!$N$15,2)</f>
        <v>0</v>
      </c>
      <c r="P33" s="31">
        <f>ROUND(P32*Лист1!$N$15,2)</f>
        <v>0</v>
      </c>
      <c r="Q33" s="31">
        <f>ROUND(Q32*Лист1!$N$15,2)</f>
        <v>0</v>
      </c>
      <c r="R33" s="32">
        <f>ROUND(R32*Лист1!$N$15,2)</f>
        <v>0</v>
      </c>
      <c r="S33" s="33">
        <f>ROUND(S32*Лист1!$N$14,2)</f>
        <v>0</v>
      </c>
      <c r="T33" s="33">
        <f>ROUND(T32*Лист1!$N$15,2)</f>
        <v>0</v>
      </c>
      <c r="U33" s="30">
        <f>ROUND(U32*Лист1!$N$14,2)</f>
        <v>0</v>
      </c>
      <c r="V33" s="28">
        <f>ROUND(V32*Лист1!$N$14,2)</f>
        <v>0</v>
      </c>
      <c r="W33" s="28">
        <f>ROUND(W32*Лист1!$N$14,2)</f>
        <v>0</v>
      </c>
      <c r="X33" s="31">
        <f>ROUND(X32*Лист1!$N$14,2)</f>
        <v>0</v>
      </c>
      <c r="Y33" s="31">
        <f>ROUND(Y32*Лист1!$N$14,2)</f>
        <v>0</v>
      </c>
      <c r="Z33" s="31">
        <f>ROUND(Z32*Лист1!$N$14,2)</f>
        <v>0</v>
      </c>
      <c r="AA33" s="32">
        <f>ROUND(AA32*Лист1!$N$14,2)</f>
        <v>0</v>
      </c>
      <c r="AB33" s="30">
        <f>ROUND(AB32*Лист1!$N$15,2)</f>
        <v>0</v>
      </c>
      <c r="AC33" s="28">
        <f>ROUND(AC32*Лист1!$N$15,2)</f>
        <v>0</v>
      </c>
      <c r="AD33" s="28">
        <f>ROUND(AD32*Лист1!$N$15,2)</f>
        <v>0</v>
      </c>
      <c r="AE33" s="31">
        <f>ROUND(AE32*Лист1!$N$15,2)</f>
        <v>0</v>
      </c>
      <c r="AF33" s="31">
        <f>ROUND(AF32*Лист1!$N$15,2)</f>
        <v>0</v>
      </c>
      <c r="AG33" s="31">
        <f>ROUND(AG32*Лист1!$N$15,2)</f>
        <v>0</v>
      </c>
      <c r="AH33" s="32">
        <f>ROUND(AH32*Лист1!$N$15,2)</f>
        <v>0</v>
      </c>
      <c r="AI33" s="30">
        <f>ROUND(AI32*Лист1!$N$14,2)</f>
        <v>0</v>
      </c>
      <c r="AJ33" s="32">
        <f>ROUND(AJ32*Лист1!$N$14,2)</f>
        <v>0</v>
      </c>
      <c r="AK33" s="30">
        <f>ROUND(AK32*Лист1!$N$15,2)</f>
        <v>0</v>
      </c>
      <c r="AL33" s="32">
        <f>ROUND(AL32*Лист1!$N$15,2)</f>
        <v>0</v>
      </c>
      <c r="AM33" s="30">
        <f>ROUND(AM32*Лист1!$N$14,2)</f>
        <v>0</v>
      </c>
      <c r="AN33" s="31">
        <f>ROUND(AN32*Лист1!$N$14,2)</f>
        <v>0</v>
      </c>
      <c r="AO33" s="31">
        <f>ROUND(AO32*Лист1!$N$14,2)</f>
        <v>0</v>
      </c>
      <c r="AP33" s="32">
        <f>ROUND(AP32*Лист1!$N$14,2)</f>
        <v>0</v>
      </c>
      <c r="AQ33" s="30">
        <f>ROUND(AQ32*Лист1!$N$15,2)</f>
        <v>0</v>
      </c>
      <c r="AR33" s="31">
        <f>ROUND(AR32*Лист1!$N$15,2)</f>
        <v>0</v>
      </c>
      <c r="AS33" s="31">
        <f>ROUND(AS32*Лист1!$N$15,2)</f>
        <v>0</v>
      </c>
      <c r="AT33" s="32">
        <f>ROUND(AT32*Лист1!$N$15,2)</f>
        <v>0</v>
      </c>
      <c r="AU33" s="309"/>
      <c r="AV33" s="308"/>
      <c r="AW33" s="305"/>
      <c r="AX33" s="307"/>
    </row>
    <row r="34" spans="1:50" s="3" customFormat="1" ht="12" customHeight="1">
      <c r="A34" s="349" t="s">
        <v>132</v>
      </c>
      <c r="B34" s="350"/>
      <c r="C34" s="350"/>
      <c r="D34" s="350"/>
      <c r="E34" s="351"/>
      <c r="F34" s="263" t="s">
        <v>76</v>
      </c>
      <c r="G34" s="39"/>
      <c r="H34" s="40"/>
      <c r="I34" s="40"/>
      <c r="J34" s="40"/>
      <c r="K34" s="40"/>
      <c r="L34" s="41"/>
      <c r="M34" s="39"/>
      <c r="N34" s="40"/>
      <c r="O34" s="40"/>
      <c r="P34" s="40"/>
      <c r="Q34" s="40"/>
      <c r="R34" s="41"/>
      <c r="S34" s="42"/>
      <c r="T34" s="42"/>
      <c r="U34" s="39"/>
      <c r="V34" s="40"/>
      <c r="W34" s="45"/>
      <c r="X34" s="46"/>
      <c r="Y34" s="46"/>
      <c r="Z34" s="46"/>
      <c r="AA34" s="133"/>
      <c r="AB34" s="39"/>
      <c r="AC34" s="40"/>
      <c r="AD34" s="40"/>
      <c r="AE34" s="45"/>
      <c r="AF34" s="46"/>
      <c r="AG34" s="46"/>
      <c r="AH34" s="133"/>
      <c r="AI34" s="39"/>
      <c r="AJ34" s="41"/>
      <c r="AK34" s="39"/>
      <c r="AL34" s="41"/>
      <c r="AM34" s="39"/>
      <c r="AN34" s="40"/>
      <c r="AO34" s="40"/>
      <c r="AP34" s="41"/>
      <c r="AQ34" s="39"/>
      <c r="AR34" s="40"/>
      <c r="AS34" s="40"/>
      <c r="AT34" s="41"/>
      <c r="AU34" s="309">
        <f>ROUND(G35+H35+I35+J35+K35+L35+S35+U35+V35+W35+X35+Y35+Z35+AA35+AI35+AJ35+AM35+AN35+AO35+AP35,2)</f>
        <v>0</v>
      </c>
      <c r="AV34" s="308">
        <f>ROUND(M35+N35+O35+P35+Q35+R35+T35+AB35+AC35+AD35+AE35+AF35+AG35+AH35+AK35+AL35+AQ35+AR35+AS35+AT35,2)</f>
        <v>0</v>
      </c>
      <c r="AW34" s="304" t="s">
        <v>139</v>
      </c>
      <c r="AX34" s="306">
        <f>ROUND(SUM(F35:AT35),2)</f>
        <v>0</v>
      </c>
    </row>
    <row r="35" spans="1:50" s="3" customFormat="1" ht="12" customHeight="1">
      <c r="A35" s="352"/>
      <c r="B35" s="353"/>
      <c r="C35" s="353"/>
      <c r="D35" s="353"/>
      <c r="E35" s="354"/>
      <c r="F35" s="263"/>
      <c r="G35" s="27">
        <f>ROUND(G34*Лист1!$N$14,2)</f>
        <v>0</v>
      </c>
      <c r="H35" s="28">
        <f>ROUND(H34*Лист1!$N$14,2)</f>
        <v>0</v>
      </c>
      <c r="I35" s="28">
        <f>ROUND(I34*Лист1!$N$14,2)</f>
        <v>0</v>
      </c>
      <c r="J35" s="28">
        <f>ROUND(J34*Лист1!$N$14,2)</f>
        <v>0</v>
      </c>
      <c r="K35" s="28">
        <f>ROUND(K34*Лист1!$N$14,2)</f>
        <v>0</v>
      </c>
      <c r="L35" s="29">
        <f>ROUND(L34*Лист1!$N$14,2)</f>
        <v>0</v>
      </c>
      <c r="M35" s="30">
        <f>ROUND(M34*Лист1!$N$15,2)</f>
        <v>0</v>
      </c>
      <c r="N35" s="31">
        <f>ROUND(N34*Лист1!$N$15,2)</f>
        <v>0</v>
      </c>
      <c r="O35" s="31">
        <f>ROUND(O34*Лист1!$N$15,2)</f>
        <v>0</v>
      </c>
      <c r="P35" s="31">
        <f>ROUND(P34*Лист1!$N$15,2)</f>
        <v>0</v>
      </c>
      <c r="Q35" s="31">
        <f>ROUND(Q34*Лист1!$N$15,2)</f>
        <v>0</v>
      </c>
      <c r="R35" s="32">
        <f>ROUND(R34*Лист1!$N$15,2)</f>
        <v>0</v>
      </c>
      <c r="S35" s="33">
        <f>ROUND(S34*Лист1!$N$14,2)</f>
        <v>0</v>
      </c>
      <c r="T35" s="33">
        <f>ROUND(T34*Лист1!$N$15,2)</f>
        <v>0</v>
      </c>
      <c r="U35" s="30">
        <f>ROUND(U34*Лист1!$N$14,2)</f>
        <v>0</v>
      </c>
      <c r="V35" s="28">
        <f>ROUND(V34*Лист1!$N$14,2)</f>
        <v>0</v>
      </c>
      <c r="W35" s="28">
        <f>ROUND(W34*Лист1!$N$14,2)</f>
        <v>0</v>
      </c>
      <c r="X35" s="31">
        <f>ROUND(X34*Лист1!$N$14,2)</f>
        <v>0</v>
      </c>
      <c r="Y35" s="31">
        <f>ROUND(Y34*Лист1!$N$14,2)</f>
        <v>0</v>
      </c>
      <c r="Z35" s="31">
        <f>ROUND(Z34*Лист1!$N$14,2)</f>
        <v>0</v>
      </c>
      <c r="AA35" s="32">
        <f>ROUND(AA34*Лист1!$N$14,2)</f>
        <v>0</v>
      </c>
      <c r="AB35" s="30">
        <f>ROUND(AB34*Лист1!$N$15,2)</f>
        <v>0</v>
      </c>
      <c r="AC35" s="28">
        <f>ROUND(AC34*Лист1!$N$15,2)</f>
        <v>0</v>
      </c>
      <c r="AD35" s="28">
        <f>ROUND(AD34*Лист1!$N$15,2)</f>
        <v>0</v>
      </c>
      <c r="AE35" s="31">
        <f>ROUND(AE34*Лист1!$N$15,2)</f>
        <v>0</v>
      </c>
      <c r="AF35" s="31">
        <f>ROUND(AF34*Лист1!$N$15,2)</f>
        <v>0</v>
      </c>
      <c r="AG35" s="31">
        <f>ROUND(AG34*Лист1!$N$15,2)</f>
        <v>0</v>
      </c>
      <c r="AH35" s="32">
        <f>ROUND(AH34*Лист1!$N$15,2)</f>
        <v>0</v>
      </c>
      <c r="AI35" s="30">
        <f>ROUND(AI34*Лист1!$N$14,2)</f>
        <v>0</v>
      </c>
      <c r="AJ35" s="32">
        <f>ROUND(AJ34*Лист1!$N$14,2)</f>
        <v>0</v>
      </c>
      <c r="AK35" s="30">
        <f>ROUND(AK34*Лист1!$N$15,2)</f>
        <v>0</v>
      </c>
      <c r="AL35" s="32">
        <f>ROUND(AL34*Лист1!$N$15,2)</f>
        <v>0</v>
      </c>
      <c r="AM35" s="30">
        <f>ROUND(AM34*Лист1!$N$14,2)</f>
        <v>0</v>
      </c>
      <c r="AN35" s="31">
        <f>ROUND(AN34*Лист1!$N$14,2)</f>
        <v>0</v>
      </c>
      <c r="AO35" s="31">
        <f>ROUND(AO34*Лист1!$N$14,2)</f>
        <v>0</v>
      </c>
      <c r="AP35" s="32">
        <f>ROUND(AP34*Лист1!$N$14,2)</f>
        <v>0</v>
      </c>
      <c r="AQ35" s="30">
        <f>ROUND(AQ34*Лист1!$N$15,2)</f>
        <v>0</v>
      </c>
      <c r="AR35" s="31">
        <f>ROUND(AR34*Лист1!$N$15,2)</f>
        <v>0</v>
      </c>
      <c r="AS35" s="31">
        <f>ROUND(AS34*Лист1!$N$15,2)</f>
        <v>0</v>
      </c>
      <c r="AT35" s="32">
        <f>ROUND(AT34*Лист1!$N$15,2)</f>
        <v>0</v>
      </c>
      <c r="AU35" s="309"/>
      <c r="AV35" s="308"/>
      <c r="AW35" s="305"/>
      <c r="AX35" s="307"/>
    </row>
    <row r="36" spans="1:50" ht="12" customHeight="1">
      <c r="A36" s="342" t="s">
        <v>68</v>
      </c>
      <c r="B36" s="343"/>
      <c r="C36" s="343"/>
      <c r="D36" s="343"/>
      <c r="E36" s="344"/>
      <c r="F36" s="263" t="s">
        <v>76</v>
      </c>
      <c r="G36" s="39"/>
      <c r="H36" s="40"/>
      <c r="I36" s="40"/>
      <c r="J36" s="40"/>
      <c r="K36" s="40"/>
      <c r="L36" s="41"/>
      <c r="M36" s="39"/>
      <c r="N36" s="40"/>
      <c r="O36" s="40"/>
      <c r="P36" s="40"/>
      <c r="Q36" s="40"/>
      <c r="R36" s="41"/>
      <c r="S36" s="42">
        <v>0.114</v>
      </c>
      <c r="T36" s="42">
        <v>0.114</v>
      </c>
      <c r="U36" s="39"/>
      <c r="V36" s="40"/>
      <c r="W36" s="45"/>
      <c r="X36" s="46"/>
      <c r="Y36" s="46">
        <v>4.1000000000000002E-2</v>
      </c>
      <c r="Z36" s="46"/>
      <c r="AA36" s="133"/>
      <c r="AB36" s="47"/>
      <c r="AC36" s="46"/>
      <c r="AD36" s="46"/>
      <c r="AE36" s="45"/>
      <c r="AF36" s="40">
        <v>4.4999999999999998E-2</v>
      </c>
      <c r="AG36" s="40"/>
      <c r="AH36" s="41"/>
      <c r="AI36" s="39"/>
      <c r="AJ36" s="41"/>
      <c r="AK36" s="39"/>
      <c r="AL36" s="41"/>
      <c r="AM36" s="39"/>
      <c r="AN36" s="40"/>
      <c r="AO36" s="40"/>
      <c r="AP36" s="41"/>
      <c r="AQ36" s="39"/>
      <c r="AR36" s="40"/>
      <c r="AS36" s="40"/>
      <c r="AT36" s="41"/>
      <c r="AU36" s="309">
        <f>ROUND(G37+H37+I37+J37+K37+L37+S37+U37+V37+W37+X37+Y37+Z37+AA37+AI37+AJ37+AM37+AN37+AO37+AP37,2)</f>
        <v>0</v>
      </c>
      <c r="AV36" s="308">
        <f>ROUND(M37+N37+O37+P37+Q37+R37+T37+AB37+AC37+AD37+AE37+AF37+AG37+AH37+AK37+AL37+AQ37+AR37+AS37+AT37,2)</f>
        <v>0</v>
      </c>
      <c r="AW36" s="304" t="s">
        <v>140</v>
      </c>
      <c r="AX36" s="306">
        <f>ROUND(SUM(F37:AT37),2)</f>
        <v>0</v>
      </c>
    </row>
    <row r="37" spans="1:50" ht="12" customHeight="1">
      <c r="A37" s="345"/>
      <c r="B37" s="346"/>
      <c r="C37" s="346"/>
      <c r="D37" s="346"/>
      <c r="E37" s="347"/>
      <c r="F37" s="263"/>
      <c r="G37" s="27">
        <f>ROUND(G36*Лист1!$N$14,2)</f>
        <v>0</v>
      </c>
      <c r="H37" s="28">
        <f>ROUND(H36*Лист1!$N$14,2)</f>
        <v>0</v>
      </c>
      <c r="I37" s="28">
        <f>ROUND(I36*Лист1!$N$14,2)</f>
        <v>0</v>
      </c>
      <c r="J37" s="28">
        <f>ROUND(J36*Лист1!$N$14,2)</f>
        <v>0</v>
      </c>
      <c r="K37" s="28">
        <f>ROUND(K36*Лист1!$N$14,2)</f>
        <v>0</v>
      </c>
      <c r="L37" s="29">
        <f>ROUND(L36*Лист1!$N$14,2)</f>
        <v>0</v>
      </c>
      <c r="M37" s="30">
        <f>ROUND(M36*Лист1!$N$15,2)</f>
        <v>0</v>
      </c>
      <c r="N37" s="31">
        <f>ROUND(N36*Лист1!$N$15,2)</f>
        <v>0</v>
      </c>
      <c r="O37" s="31">
        <f>ROUND(O36*Лист1!$N$15,2)</f>
        <v>0</v>
      </c>
      <c r="P37" s="31">
        <f>ROUND(P36*Лист1!$N$15,2)</f>
        <v>0</v>
      </c>
      <c r="Q37" s="31">
        <f>ROUND(Q36*Лист1!$N$15,2)</f>
        <v>0</v>
      </c>
      <c r="R37" s="32">
        <f>ROUND(R36*Лист1!$N$15,2)</f>
        <v>0</v>
      </c>
      <c r="S37" s="33">
        <f>ROUND(S36*Лист1!$N$14,2)</f>
        <v>0</v>
      </c>
      <c r="T37" s="33">
        <f>ROUND(T36*Лист1!$N$15,2)</f>
        <v>0</v>
      </c>
      <c r="U37" s="30">
        <f>ROUND(U36*Лист1!$N$14,2)</f>
        <v>0</v>
      </c>
      <c r="V37" s="28">
        <f>ROUND(V36*Лист1!$N$14,2)</f>
        <v>0</v>
      </c>
      <c r="W37" s="28">
        <f>ROUND(W36*Лист1!$N$14,2)</f>
        <v>0</v>
      </c>
      <c r="X37" s="31">
        <f>ROUND(X36*Лист1!$N$14,2)</f>
        <v>0</v>
      </c>
      <c r="Y37" s="31">
        <f>ROUND(Y36*Лист1!$N$14,2)</f>
        <v>0</v>
      </c>
      <c r="Z37" s="31">
        <f>ROUND(Z36*Лист1!$N$14,2)</f>
        <v>0</v>
      </c>
      <c r="AA37" s="32">
        <f>ROUND(AA36*Лист1!$N$14,2)</f>
        <v>0</v>
      </c>
      <c r="AB37" s="30">
        <f>ROUND(AB36*Лист1!$N$15,2)</f>
        <v>0</v>
      </c>
      <c r="AC37" s="28">
        <f>ROUND(AC36*Лист1!$N$15,2)</f>
        <v>0</v>
      </c>
      <c r="AD37" s="28">
        <f>ROUND(AD36*Лист1!$N$15,2)</f>
        <v>0</v>
      </c>
      <c r="AE37" s="31">
        <f>ROUND(AE36*Лист1!$N$15,2)</f>
        <v>0</v>
      </c>
      <c r="AF37" s="31">
        <f>ROUND(AF36*Лист1!$N$15,2)</f>
        <v>0</v>
      </c>
      <c r="AG37" s="31">
        <f>ROUND(AG36*Лист1!$N$15,2)</f>
        <v>0</v>
      </c>
      <c r="AH37" s="32">
        <f>ROUND(AH36*Лист1!$N$15,2)</f>
        <v>0</v>
      </c>
      <c r="AI37" s="30">
        <f>ROUND(AI36*Лист1!$N$14,2)</f>
        <v>0</v>
      </c>
      <c r="AJ37" s="32">
        <f>ROUND(AJ36*Лист1!$N$14,2)</f>
        <v>0</v>
      </c>
      <c r="AK37" s="30">
        <f>ROUND(AK36*Лист1!$N$15,2)</f>
        <v>0</v>
      </c>
      <c r="AL37" s="32">
        <f>ROUND(AL36*Лист1!$N$15,2)</f>
        <v>0</v>
      </c>
      <c r="AM37" s="30">
        <f>ROUND(AM36*Лист1!$N$14,2)</f>
        <v>0</v>
      </c>
      <c r="AN37" s="31">
        <f>ROUND(AN36*Лист1!$N$14,2)</f>
        <v>0</v>
      </c>
      <c r="AO37" s="31">
        <f>ROUND(AO36*Лист1!$N$14,2)</f>
        <v>0</v>
      </c>
      <c r="AP37" s="32">
        <f>ROUND(AP36*Лист1!$N$14,2)</f>
        <v>0</v>
      </c>
      <c r="AQ37" s="30">
        <f>ROUND(AQ36*Лист1!$N$15,2)</f>
        <v>0</v>
      </c>
      <c r="AR37" s="31">
        <f>ROUND(AR36*Лист1!$N$15,2)</f>
        <v>0</v>
      </c>
      <c r="AS37" s="31">
        <f>ROUND(AS36*Лист1!$N$15,2)</f>
        <v>0</v>
      </c>
      <c r="AT37" s="32">
        <f>ROUND(AT36*Лист1!$N$15,2)</f>
        <v>0</v>
      </c>
      <c r="AU37" s="309"/>
      <c r="AV37" s="308"/>
      <c r="AW37" s="305"/>
      <c r="AX37" s="307"/>
    </row>
    <row r="38" spans="1:50" ht="12" customHeight="1">
      <c r="A38" s="342" t="s">
        <v>133</v>
      </c>
      <c r="B38" s="343"/>
      <c r="C38" s="343"/>
      <c r="D38" s="343"/>
      <c r="E38" s="344"/>
      <c r="F38" s="268" t="s">
        <v>72</v>
      </c>
      <c r="G38" s="39"/>
      <c r="H38" s="46"/>
      <c r="I38" s="46"/>
      <c r="J38" s="46"/>
      <c r="K38" s="46"/>
      <c r="L38" s="133"/>
      <c r="M38" s="47"/>
      <c r="N38" s="46"/>
      <c r="O38" s="46"/>
      <c r="P38" s="46"/>
      <c r="Q38" s="46"/>
      <c r="R38" s="133"/>
      <c r="S38" s="176"/>
      <c r="T38" s="176"/>
      <c r="U38" s="47"/>
      <c r="V38" s="46"/>
      <c r="W38" s="45"/>
      <c r="X38" s="46"/>
      <c r="Y38" s="46"/>
      <c r="Z38" s="46"/>
      <c r="AA38" s="133"/>
      <c r="AB38" s="47"/>
      <c r="AC38" s="46"/>
      <c r="AD38" s="46"/>
      <c r="AE38" s="45"/>
      <c r="AF38" s="46"/>
      <c r="AG38" s="46"/>
      <c r="AH38" s="133"/>
      <c r="AI38" s="47"/>
      <c r="AJ38" s="133"/>
      <c r="AK38" s="47"/>
      <c r="AL38" s="133"/>
      <c r="AM38" s="47"/>
      <c r="AN38" s="46"/>
      <c r="AO38" s="46"/>
      <c r="AP38" s="133"/>
      <c r="AQ38" s="47"/>
      <c r="AR38" s="46"/>
      <c r="AS38" s="46"/>
      <c r="AT38" s="133"/>
      <c r="AU38" s="309">
        <f>ROUND(G39+H39+I39+J39+K39+L39+S39+U39+V39+W39+X39+Y39+Z39+AA39+AI39+AJ39+AM39+AN39+AO39+AP39,2)</f>
        <v>0</v>
      </c>
      <c r="AV38" s="308">
        <f>ROUND(M39+N39+O39+P39+Q39+R39+T39+AB39+AC39+AD39+AE39+AF39+AG39+AH39+AK39+AL39+AQ39+AR39+AS39+AT39,2)</f>
        <v>0</v>
      </c>
      <c r="AW38" s="304" t="s">
        <v>141</v>
      </c>
      <c r="AX38" s="306">
        <f>ROUND(SUM(F39:AT39),2)</f>
        <v>0</v>
      </c>
    </row>
    <row r="39" spans="1:50" ht="12" customHeight="1">
      <c r="A39" s="345"/>
      <c r="B39" s="346"/>
      <c r="C39" s="346"/>
      <c r="D39" s="346"/>
      <c r="E39" s="347"/>
      <c r="F39" s="268"/>
      <c r="G39" s="27">
        <f>ROUND(G38*Лист1!$N$14,2)</f>
        <v>0</v>
      </c>
      <c r="H39" s="28">
        <f>ROUND(H38*Лист1!$N$14,2)</f>
        <v>0</v>
      </c>
      <c r="I39" s="28">
        <f>ROUND(I38*Лист1!$N$14,2)</f>
        <v>0</v>
      </c>
      <c r="J39" s="28">
        <f>ROUND(J38*Лист1!$N$14,2)</f>
        <v>0</v>
      </c>
      <c r="K39" s="28">
        <f>ROUND(K38*Лист1!$N$14,2)</f>
        <v>0</v>
      </c>
      <c r="L39" s="29">
        <f>ROUND(L38*Лист1!$N$14,2)</f>
        <v>0</v>
      </c>
      <c r="M39" s="30">
        <f>ROUND(M38*Лист1!$N$15,2)</f>
        <v>0</v>
      </c>
      <c r="N39" s="31">
        <f>ROUND(N38*Лист1!$N$15,2)</f>
        <v>0</v>
      </c>
      <c r="O39" s="31">
        <f>ROUND(O38*Лист1!$N$15,2)</f>
        <v>0</v>
      </c>
      <c r="P39" s="31">
        <f>ROUND(P38*Лист1!$N$15,2)</f>
        <v>0</v>
      </c>
      <c r="Q39" s="31">
        <f>ROUND(Q38*Лист1!$N$15,2)</f>
        <v>0</v>
      </c>
      <c r="R39" s="32">
        <f>ROUND(R38*Лист1!$N$15,2)</f>
        <v>0</v>
      </c>
      <c r="S39" s="33">
        <f>ROUND(S38*Лист1!$N$14,2)</f>
        <v>0</v>
      </c>
      <c r="T39" s="33">
        <f>ROUND(T38*Лист1!$N$15,2)</f>
        <v>0</v>
      </c>
      <c r="U39" s="30">
        <f>ROUND(U38*Лист1!$N$14,2)</f>
        <v>0</v>
      </c>
      <c r="V39" s="28">
        <f>ROUND(V38*Лист1!$N$14,2)</f>
        <v>0</v>
      </c>
      <c r="W39" s="28">
        <f>ROUND(W38*Лист1!$N$14,2)</f>
        <v>0</v>
      </c>
      <c r="X39" s="31">
        <f>ROUND(X38*Лист1!$N$14,2)</f>
        <v>0</v>
      </c>
      <c r="Y39" s="31">
        <f>ROUND(Y38*Лист1!$N$14,2)</f>
        <v>0</v>
      </c>
      <c r="Z39" s="31">
        <f>ROUND(Z38*Лист1!$N$14,2)</f>
        <v>0</v>
      </c>
      <c r="AA39" s="32">
        <f>ROUND(AA38*Лист1!$N$14,2)</f>
        <v>0</v>
      </c>
      <c r="AB39" s="30">
        <f>ROUND(AB38*Лист1!$N$15,2)</f>
        <v>0</v>
      </c>
      <c r="AC39" s="28">
        <f>ROUND(AC38*Лист1!$N$15,2)</f>
        <v>0</v>
      </c>
      <c r="AD39" s="28">
        <f>ROUND(AD38*Лист1!$N$15,2)</f>
        <v>0</v>
      </c>
      <c r="AE39" s="31">
        <f>ROUND(AE38*Лист1!$N$15,2)</f>
        <v>0</v>
      </c>
      <c r="AF39" s="31">
        <f>ROUND(AF38*Лист1!$N$15,2)</f>
        <v>0</v>
      </c>
      <c r="AG39" s="31">
        <f>ROUND(AG38*Лист1!$N$15,2)</f>
        <v>0</v>
      </c>
      <c r="AH39" s="32">
        <f>ROUND(AH38*Лист1!$N$15,2)</f>
        <v>0</v>
      </c>
      <c r="AI39" s="30">
        <f>ROUND(AI38*Лист1!$N$14,2)</f>
        <v>0</v>
      </c>
      <c r="AJ39" s="32">
        <f>ROUND(AJ38*Лист1!$N$14,2)</f>
        <v>0</v>
      </c>
      <c r="AK39" s="30">
        <f>ROUND(AK38*Лист1!$N$15,2)</f>
        <v>0</v>
      </c>
      <c r="AL39" s="32">
        <f>ROUND(AL38*Лист1!$N$15,2)</f>
        <v>0</v>
      </c>
      <c r="AM39" s="30">
        <f>ROUND(AM38*Лист1!$N$14,2)</f>
        <v>0</v>
      </c>
      <c r="AN39" s="31">
        <f>ROUND(AN38*Лист1!$N$14,2)</f>
        <v>0</v>
      </c>
      <c r="AO39" s="31">
        <f>ROUND(AO38*Лист1!$N$14,2)</f>
        <v>0</v>
      </c>
      <c r="AP39" s="32">
        <f>ROUND(AP38*Лист1!$N$14,2)</f>
        <v>0</v>
      </c>
      <c r="AQ39" s="30">
        <f>ROUND(AQ38*Лист1!$N$15,2)</f>
        <v>0</v>
      </c>
      <c r="AR39" s="31">
        <f>ROUND(AR38*Лист1!$N$15,2)</f>
        <v>0</v>
      </c>
      <c r="AS39" s="31">
        <f>ROUND(AS38*Лист1!$N$15,2)</f>
        <v>0</v>
      </c>
      <c r="AT39" s="32">
        <f>ROUND(AT38*Лист1!$N$15,2)</f>
        <v>0</v>
      </c>
      <c r="AU39" s="309"/>
      <c r="AV39" s="308"/>
      <c r="AW39" s="305"/>
      <c r="AX39" s="307"/>
    </row>
    <row r="40" spans="1:50" s="3" customFormat="1" ht="12" customHeight="1">
      <c r="A40" s="342" t="s">
        <v>44</v>
      </c>
      <c r="B40" s="343"/>
      <c r="C40" s="343"/>
      <c r="D40" s="343"/>
      <c r="E40" s="344"/>
      <c r="F40" s="263" t="s">
        <v>76</v>
      </c>
      <c r="G40" s="39"/>
      <c r="H40" s="40"/>
      <c r="I40" s="40"/>
      <c r="J40" s="40"/>
      <c r="K40" s="40"/>
      <c r="L40" s="41"/>
      <c r="M40" s="39"/>
      <c r="N40" s="40"/>
      <c r="O40" s="40"/>
      <c r="P40" s="40"/>
      <c r="Q40" s="40"/>
      <c r="R40" s="41"/>
      <c r="S40" s="42"/>
      <c r="T40" s="42"/>
      <c r="U40" s="39"/>
      <c r="V40" s="40">
        <v>2.7E-2</v>
      </c>
      <c r="W40" s="45"/>
      <c r="X40" s="46"/>
      <c r="Y40" s="46"/>
      <c r="Z40" s="46"/>
      <c r="AA40" s="133"/>
      <c r="AB40" s="47"/>
      <c r="AC40" s="46">
        <v>3.4000000000000002E-2</v>
      </c>
      <c r="AD40" s="46"/>
      <c r="AE40" s="45"/>
      <c r="AF40" s="46"/>
      <c r="AG40" s="46"/>
      <c r="AH40" s="133"/>
      <c r="AI40" s="47"/>
      <c r="AJ40" s="133"/>
      <c r="AK40" s="47"/>
      <c r="AL40" s="133"/>
      <c r="AM40" s="47"/>
      <c r="AN40" s="46">
        <v>4.7E-2</v>
      </c>
      <c r="AO40" s="46"/>
      <c r="AP40" s="133"/>
      <c r="AQ40" s="47"/>
      <c r="AR40" s="46">
        <v>5.6000000000000001E-2</v>
      </c>
      <c r="AS40" s="46"/>
      <c r="AT40" s="133"/>
      <c r="AU40" s="309">
        <f>ROUND(G41+H41+I41+J41+K41+L41+S41+U41+V41+W41+X41+Y41+Z41+AA41+AI41+AJ41+AM41+AN41+AO41+AP41,2)</f>
        <v>0</v>
      </c>
      <c r="AV40" s="308">
        <f>ROUND(M41+N41+O41+P41+Q41+R41+T41+AB41+AC41+AD41+AE41+AF41+AG41+AH41+AK41+AL41+AQ41+AR41+AS41+AT41,2)</f>
        <v>0</v>
      </c>
      <c r="AW40" s="304" t="s">
        <v>142</v>
      </c>
      <c r="AX40" s="306">
        <f>ROUND(SUM(F41:AT41),2)</f>
        <v>0</v>
      </c>
    </row>
    <row r="41" spans="1:50" s="3" customFormat="1" ht="12" customHeight="1">
      <c r="A41" s="345"/>
      <c r="B41" s="346"/>
      <c r="C41" s="346"/>
      <c r="D41" s="346"/>
      <c r="E41" s="347"/>
      <c r="F41" s="263"/>
      <c r="G41" s="27">
        <f>ROUND(G40*Лист1!$N$14,2)</f>
        <v>0</v>
      </c>
      <c r="H41" s="28">
        <f>ROUND(H40*Лист1!$N$14,2)</f>
        <v>0</v>
      </c>
      <c r="I41" s="28">
        <f>ROUND(I40*Лист1!$N$14,2)</f>
        <v>0</v>
      </c>
      <c r="J41" s="28">
        <f>ROUND(J40*Лист1!$N$14,2)</f>
        <v>0</v>
      </c>
      <c r="K41" s="28">
        <f>ROUND(K40*Лист1!$N$14,2)</f>
        <v>0</v>
      </c>
      <c r="L41" s="29">
        <f>ROUND(L40*Лист1!$N$14,2)</f>
        <v>0</v>
      </c>
      <c r="M41" s="30">
        <f>ROUND(M40*Лист1!$N$15,2)</f>
        <v>0</v>
      </c>
      <c r="N41" s="31">
        <f>ROUND(N40*Лист1!$N$15,2)</f>
        <v>0</v>
      </c>
      <c r="O41" s="31">
        <f>ROUND(O40*Лист1!$N$15,2)</f>
        <v>0</v>
      </c>
      <c r="P41" s="31">
        <f>ROUND(P40*Лист1!$N$15,2)</f>
        <v>0</v>
      </c>
      <c r="Q41" s="31">
        <f>ROUND(Q40*Лист1!$N$15,2)</f>
        <v>0</v>
      </c>
      <c r="R41" s="32">
        <f>ROUND(R40*Лист1!$N$15,2)</f>
        <v>0</v>
      </c>
      <c r="S41" s="33">
        <f>ROUND(S40*Лист1!$N$14,2)</f>
        <v>0</v>
      </c>
      <c r="T41" s="33">
        <f>ROUND(T40*Лист1!$N$15,2)</f>
        <v>0</v>
      </c>
      <c r="U41" s="30">
        <f>ROUND(U40*Лист1!$N$14,2)</f>
        <v>0</v>
      </c>
      <c r="V41" s="28">
        <f>ROUND(V40*Лист1!$N$14,2)</f>
        <v>0</v>
      </c>
      <c r="W41" s="28">
        <f>ROUND(W40*Лист1!$N$14,2)</f>
        <v>0</v>
      </c>
      <c r="X41" s="31">
        <f>ROUND(X40*Лист1!$N$14,2)</f>
        <v>0</v>
      </c>
      <c r="Y41" s="31">
        <f>ROUND(Y40*Лист1!$N$14,2)</f>
        <v>0</v>
      </c>
      <c r="Z41" s="31">
        <f>ROUND(Z40*Лист1!$N$14,2)</f>
        <v>0</v>
      </c>
      <c r="AA41" s="32">
        <f>ROUND(AA40*Лист1!$N$14,2)</f>
        <v>0</v>
      </c>
      <c r="AB41" s="30">
        <f>ROUND(AB40*Лист1!$N$15,2)</f>
        <v>0</v>
      </c>
      <c r="AC41" s="28">
        <f>ROUND(AC40*Лист1!$N$15,2)</f>
        <v>0</v>
      </c>
      <c r="AD41" s="28">
        <f>ROUND(AD40*Лист1!$N$15,2)</f>
        <v>0</v>
      </c>
      <c r="AE41" s="31">
        <f>ROUND(AE40*Лист1!$N$15,2)</f>
        <v>0</v>
      </c>
      <c r="AF41" s="31">
        <f>ROUND(AF40*Лист1!$N$15,2)</f>
        <v>0</v>
      </c>
      <c r="AG41" s="31">
        <f>ROUND(AG40*Лист1!$N$15,2)</f>
        <v>0</v>
      </c>
      <c r="AH41" s="32">
        <f>ROUND(AH40*Лист1!$N$15,2)</f>
        <v>0</v>
      </c>
      <c r="AI41" s="30">
        <f>ROUND(AI40*Лист1!$N$14,2)</f>
        <v>0</v>
      </c>
      <c r="AJ41" s="32">
        <f>ROUND(AJ40*Лист1!$N$14,2)</f>
        <v>0</v>
      </c>
      <c r="AK41" s="30">
        <f>ROUND(AK40*Лист1!$N$15,2)</f>
        <v>0</v>
      </c>
      <c r="AL41" s="32">
        <f>ROUND(AL40*Лист1!$N$15,2)</f>
        <v>0</v>
      </c>
      <c r="AM41" s="30">
        <f>ROUND(AM40*Лист1!$N$14,2)</f>
        <v>0</v>
      </c>
      <c r="AN41" s="31">
        <f>ROUND(AN40*Лист1!$N$14,2)</f>
        <v>0</v>
      </c>
      <c r="AO41" s="31">
        <f>ROUND(AO40*Лист1!$N$14,2)</f>
        <v>0</v>
      </c>
      <c r="AP41" s="32">
        <f>ROUND(AP40*Лист1!$N$14,2)</f>
        <v>0</v>
      </c>
      <c r="AQ41" s="30">
        <f>ROUND(AQ40*Лист1!$N$15,2)</f>
        <v>0</v>
      </c>
      <c r="AR41" s="31">
        <f>ROUND(AR40*Лист1!$N$15,2)</f>
        <v>0</v>
      </c>
      <c r="AS41" s="31">
        <f>ROUND(AS40*Лист1!$N$15,2)</f>
        <v>0</v>
      </c>
      <c r="AT41" s="32">
        <f>ROUND(AT40*Лист1!$N$15,2)</f>
        <v>0</v>
      </c>
      <c r="AU41" s="309"/>
      <c r="AV41" s="308"/>
      <c r="AW41" s="305"/>
      <c r="AX41" s="307"/>
    </row>
    <row r="42" spans="1:50" ht="12" customHeight="1">
      <c r="A42" s="342" t="s">
        <v>45</v>
      </c>
      <c r="B42" s="343"/>
      <c r="C42" s="343"/>
      <c r="D42" s="343"/>
      <c r="E42" s="344"/>
      <c r="F42" s="263" t="s">
        <v>76</v>
      </c>
      <c r="G42" s="39"/>
      <c r="H42" s="40"/>
      <c r="I42" s="40"/>
      <c r="J42" s="40"/>
      <c r="K42" s="46"/>
      <c r="L42" s="133"/>
      <c r="M42" s="47"/>
      <c r="N42" s="46"/>
      <c r="O42" s="46"/>
      <c r="P42" s="46"/>
      <c r="Q42" s="46"/>
      <c r="R42" s="133"/>
      <c r="S42" s="176"/>
      <c r="T42" s="176"/>
      <c r="U42" s="47">
        <v>0.04</v>
      </c>
      <c r="V42" s="46">
        <v>0.03</v>
      </c>
      <c r="W42" s="45"/>
      <c r="X42" s="46"/>
      <c r="Y42" s="46"/>
      <c r="Z42" s="46"/>
      <c r="AA42" s="133"/>
      <c r="AB42" s="47">
        <v>0.05</v>
      </c>
      <c r="AC42" s="46">
        <v>3.7999999999999999E-2</v>
      </c>
      <c r="AD42" s="46"/>
      <c r="AE42" s="45"/>
      <c r="AF42" s="46"/>
      <c r="AG42" s="46"/>
      <c r="AH42" s="133"/>
      <c r="AI42" s="47"/>
      <c r="AJ42" s="133"/>
      <c r="AK42" s="47"/>
      <c r="AL42" s="133"/>
      <c r="AM42" s="47"/>
      <c r="AN42" s="46">
        <v>2.8000000000000001E-2</v>
      </c>
      <c r="AO42" s="45"/>
      <c r="AP42" s="133"/>
      <c r="AQ42" s="47"/>
      <c r="AR42" s="46">
        <v>3.2000000000000001E-2</v>
      </c>
      <c r="AS42" s="45"/>
      <c r="AT42" s="175"/>
      <c r="AU42" s="309">
        <f>ROUND(G43+H43+I43+J43+K43+L43+S43+U43+V43+W43+X43+Y43+Z43+AA43+AI43+AJ43+AM43+AN43+AO43+AP43,2)</f>
        <v>0</v>
      </c>
      <c r="AV42" s="308">
        <f>ROUND(M43+N43+O43+P43+Q43+R43+T43+AB43+AC43+AD43+AE43+AF43+AG43+AH43+AK43+AL43+AQ43+AR43+AS43+AT43,2)</f>
        <v>0</v>
      </c>
      <c r="AW42" s="304" t="s">
        <v>143</v>
      </c>
      <c r="AX42" s="306">
        <f>ROUND(SUM(F43:AT43),2)</f>
        <v>0</v>
      </c>
    </row>
    <row r="43" spans="1:50" ht="12" customHeight="1">
      <c r="A43" s="345"/>
      <c r="B43" s="346"/>
      <c r="C43" s="346"/>
      <c r="D43" s="346"/>
      <c r="E43" s="347"/>
      <c r="F43" s="263"/>
      <c r="G43" s="27">
        <f>ROUND(G42*Лист1!$N$14,2)</f>
        <v>0</v>
      </c>
      <c r="H43" s="28">
        <f>ROUND(H42*Лист1!$N$14,2)</f>
        <v>0</v>
      </c>
      <c r="I43" s="28">
        <f>ROUND(I42*Лист1!$N$14,2)</f>
        <v>0</v>
      </c>
      <c r="J43" s="28">
        <f>ROUND(J42*Лист1!$N$14,2)</f>
        <v>0</v>
      </c>
      <c r="K43" s="28">
        <f>ROUND(K42*Лист1!$N$14,2)</f>
        <v>0</v>
      </c>
      <c r="L43" s="29">
        <f>ROUND(L42*Лист1!$N$14,2)</f>
        <v>0</v>
      </c>
      <c r="M43" s="30">
        <f>ROUND(M42*Лист1!$N$15,2)</f>
        <v>0</v>
      </c>
      <c r="N43" s="31">
        <f>ROUND(N42*Лист1!$N$15,2)</f>
        <v>0</v>
      </c>
      <c r="O43" s="31">
        <f>ROUND(O42*Лист1!$N$15,2)</f>
        <v>0</v>
      </c>
      <c r="P43" s="31">
        <f>ROUND(P42*Лист1!$N$15,2)</f>
        <v>0</v>
      </c>
      <c r="Q43" s="31">
        <f>ROUND(Q42*Лист1!$N$15,2)</f>
        <v>0</v>
      </c>
      <c r="R43" s="32">
        <f>ROUND(R42*Лист1!$N$15,2)</f>
        <v>0</v>
      </c>
      <c r="S43" s="33">
        <f>ROUND(S42*Лист1!$N$14,2)</f>
        <v>0</v>
      </c>
      <c r="T43" s="33">
        <f>ROUND(T42*Лист1!$N$15,2)</f>
        <v>0</v>
      </c>
      <c r="U43" s="30">
        <f>ROUND(U42*Лист1!$N$14,2)</f>
        <v>0</v>
      </c>
      <c r="V43" s="28">
        <f>ROUND(V42*Лист1!$N$14,2)</f>
        <v>0</v>
      </c>
      <c r="W43" s="28">
        <f>ROUND(W42*Лист1!$N$14,2)</f>
        <v>0</v>
      </c>
      <c r="X43" s="31">
        <f>ROUND(X42*Лист1!$N$14,2)</f>
        <v>0</v>
      </c>
      <c r="Y43" s="31">
        <f>ROUND(Y42*Лист1!$N$14,2)</f>
        <v>0</v>
      </c>
      <c r="Z43" s="31">
        <f>ROUND(Z42*Лист1!$N$14,2)</f>
        <v>0</v>
      </c>
      <c r="AA43" s="32">
        <f>ROUND(AA42*Лист1!$N$14,2)</f>
        <v>0</v>
      </c>
      <c r="AB43" s="30">
        <f>ROUND(AB42*Лист1!$N$15,2)</f>
        <v>0</v>
      </c>
      <c r="AC43" s="28">
        <f>ROUND(AC42*Лист1!$N$15,2)</f>
        <v>0</v>
      </c>
      <c r="AD43" s="28">
        <f>ROUND(AD42*Лист1!$N$15,2)</f>
        <v>0</v>
      </c>
      <c r="AE43" s="31">
        <f>ROUND(AE42*Лист1!$N$15,2)</f>
        <v>0</v>
      </c>
      <c r="AF43" s="31">
        <f>ROUND(AF42*Лист1!$N$15,2)</f>
        <v>0</v>
      </c>
      <c r="AG43" s="31">
        <f>ROUND(AG42*Лист1!$N$15,2)</f>
        <v>0</v>
      </c>
      <c r="AH43" s="32">
        <f>ROUND(AH42*Лист1!$N$15,2)</f>
        <v>0</v>
      </c>
      <c r="AI43" s="30">
        <f>ROUND(AI42*Лист1!$N$14,2)</f>
        <v>0</v>
      </c>
      <c r="AJ43" s="32">
        <f>ROUND(AJ42*Лист1!$N$14,2)</f>
        <v>0</v>
      </c>
      <c r="AK43" s="30">
        <f>ROUND(AK42*Лист1!$N$15,2)</f>
        <v>0</v>
      </c>
      <c r="AL43" s="32">
        <f>ROUND(AL42*Лист1!$N$15,2)</f>
        <v>0</v>
      </c>
      <c r="AM43" s="30">
        <f>ROUND(AM42*Лист1!$N$14,2)</f>
        <v>0</v>
      </c>
      <c r="AN43" s="31">
        <f>ROUND(AN42*Лист1!$N$14,2)</f>
        <v>0</v>
      </c>
      <c r="AO43" s="31">
        <f>ROUND(AO42*Лист1!$N$14,2)</f>
        <v>0</v>
      </c>
      <c r="AP43" s="32">
        <f>ROUND(AP42*Лист1!$N$14,2)</f>
        <v>0</v>
      </c>
      <c r="AQ43" s="30">
        <f>ROUND(AQ42*Лист1!$N$15,2)</f>
        <v>0</v>
      </c>
      <c r="AR43" s="31">
        <f>ROUND(AR42*Лист1!$N$15,2)</f>
        <v>0</v>
      </c>
      <c r="AS43" s="31">
        <f>ROUND(AS42*Лист1!$N$15,2)</f>
        <v>0</v>
      </c>
      <c r="AT43" s="32">
        <f>ROUND(AT42*Лист1!$N$15,2)</f>
        <v>0</v>
      </c>
      <c r="AU43" s="309"/>
      <c r="AV43" s="308"/>
      <c r="AW43" s="305"/>
      <c r="AX43" s="307"/>
    </row>
    <row r="44" spans="1:50" s="3" customFormat="1" ht="12" customHeight="1">
      <c r="A44" s="342" t="s">
        <v>46</v>
      </c>
      <c r="B44" s="343"/>
      <c r="C44" s="343"/>
      <c r="D44" s="343"/>
      <c r="E44" s="344"/>
      <c r="F44" s="263" t="s">
        <v>76</v>
      </c>
      <c r="G44" s="39"/>
      <c r="H44" s="40"/>
      <c r="I44" s="40"/>
      <c r="J44" s="40"/>
      <c r="K44" s="40"/>
      <c r="L44" s="41"/>
      <c r="M44" s="39"/>
      <c r="N44" s="40"/>
      <c r="O44" s="40"/>
      <c r="P44" s="40"/>
      <c r="Q44" s="40"/>
      <c r="R44" s="41"/>
      <c r="S44" s="42"/>
      <c r="T44" s="42"/>
      <c r="U44" s="39"/>
      <c r="V44" s="40">
        <v>0.01</v>
      </c>
      <c r="W44" s="45">
        <v>1.2999999999999999E-2</v>
      </c>
      <c r="X44" s="40"/>
      <c r="Y44" s="40"/>
      <c r="Z44" s="40"/>
      <c r="AA44" s="41"/>
      <c r="AB44" s="39"/>
      <c r="AC44" s="40">
        <v>1.2E-2</v>
      </c>
      <c r="AD44" s="40">
        <v>0.03</v>
      </c>
      <c r="AE44" s="46"/>
      <c r="AF44" s="40"/>
      <c r="AG44" s="40"/>
      <c r="AH44" s="41"/>
      <c r="AI44" s="39"/>
      <c r="AJ44" s="41"/>
      <c r="AK44" s="39"/>
      <c r="AL44" s="41"/>
      <c r="AM44" s="47">
        <v>5.0000000000000001E-3</v>
      </c>
      <c r="AN44" s="40">
        <v>1.0999999999999999E-2</v>
      </c>
      <c r="AO44" s="40"/>
      <c r="AP44" s="41"/>
      <c r="AQ44" s="39">
        <v>6.0000000000000001E-3</v>
      </c>
      <c r="AR44" s="40">
        <v>1.2999999999999999E-2</v>
      </c>
      <c r="AS44" s="40"/>
      <c r="AT44" s="41"/>
      <c r="AU44" s="309">
        <f>ROUND(G45+H45+I45+J45+K45+L45+S45+U45+V45+W45+X45+Y45+Z45+AA45+AI45+AJ45+AM45+AN45+AO45+AP45,2)</f>
        <v>0</v>
      </c>
      <c r="AV44" s="308">
        <f>ROUND(M45+N45+O45+P45+Q45+R45+T45+AB45+AC45+AD45+AE45+AF45+AG45+AH45+AK45+AL45+AQ45+AR45+AS45+AT45,2)</f>
        <v>0</v>
      </c>
      <c r="AW44" s="304" t="s">
        <v>144</v>
      </c>
      <c r="AX44" s="306">
        <f>ROUND(SUM(F45:AT45),2)</f>
        <v>0</v>
      </c>
    </row>
    <row r="45" spans="1:50" s="3" customFormat="1" ht="12" customHeight="1">
      <c r="A45" s="345"/>
      <c r="B45" s="346"/>
      <c r="C45" s="346"/>
      <c r="D45" s="346"/>
      <c r="E45" s="347"/>
      <c r="F45" s="263"/>
      <c r="G45" s="27">
        <f>ROUND(G44*Лист1!$N$14,2)</f>
        <v>0</v>
      </c>
      <c r="H45" s="28">
        <f>ROUND(H44*Лист1!$N$14,2)</f>
        <v>0</v>
      </c>
      <c r="I45" s="28">
        <f>ROUND(I44*Лист1!$N$14,2)</f>
        <v>0</v>
      </c>
      <c r="J45" s="28">
        <f>ROUND(J44*Лист1!$N$14,2)</f>
        <v>0</v>
      </c>
      <c r="K45" s="28">
        <f>ROUND(K44*Лист1!$N$14,2)</f>
        <v>0</v>
      </c>
      <c r="L45" s="29">
        <f>ROUND(L44*Лист1!$N$14,2)</f>
        <v>0</v>
      </c>
      <c r="M45" s="30">
        <f>ROUND(M44*Лист1!$N$15,2)</f>
        <v>0</v>
      </c>
      <c r="N45" s="31">
        <f>ROUND(N44*Лист1!$N$15,2)</f>
        <v>0</v>
      </c>
      <c r="O45" s="31">
        <f>ROUND(O44*Лист1!$N$15,2)</f>
        <v>0</v>
      </c>
      <c r="P45" s="31">
        <f>ROUND(P44*Лист1!$N$15,2)</f>
        <v>0</v>
      </c>
      <c r="Q45" s="31">
        <f>ROUND(Q44*Лист1!$N$15,2)</f>
        <v>0</v>
      </c>
      <c r="R45" s="32">
        <f>ROUND(R44*Лист1!$N$15,2)</f>
        <v>0</v>
      </c>
      <c r="S45" s="33">
        <f>ROUND(S44*Лист1!$N$14,2)</f>
        <v>0</v>
      </c>
      <c r="T45" s="33">
        <f>ROUND(T44*Лист1!$N$15,2)</f>
        <v>0</v>
      </c>
      <c r="U45" s="30">
        <f>ROUND(U44*Лист1!$N$14,2)</f>
        <v>0</v>
      </c>
      <c r="V45" s="28">
        <f>ROUND(V44*Лист1!$N$14,2)</f>
        <v>0</v>
      </c>
      <c r="W45" s="28">
        <f>ROUND(W44*Лист1!$N$14,2)</f>
        <v>0</v>
      </c>
      <c r="X45" s="31">
        <f>ROUND(X44*Лист1!$N$14,2)</f>
        <v>0</v>
      </c>
      <c r="Y45" s="31">
        <f>ROUND(Y44*Лист1!$N$14,2)</f>
        <v>0</v>
      </c>
      <c r="Z45" s="31">
        <f>ROUND(Z44*Лист1!$N$14,2)</f>
        <v>0</v>
      </c>
      <c r="AA45" s="32">
        <f>ROUND(AA44*Лист1!$N$14,2)</f>
        <v>0</v>
      </c>
      <c r="AB45" s="30">
        <f>ROUND(AB44*Лист1!$N$15,2)</f>
        <v>0</v>
      </c>
      <c r="AC45" s="28">
        <f>ROUND(AC44*Лист1!$N$15,2)</f>
        <v>0</v>
      </c>
      <c r="AD45" s="28">
        <f>ROUND(AD44*Лист1!$N$15,2)</f>
        <v>0</v>
      </c>
      <c r="AE45" s="31">
        <f>ROUND(AE44*Лист1!$N$15,2)</f>
        <v>0</v>
      </c>
      <c r="AF45" s="31">
        <f>ROUND(AF44*Лист1!$N$15,2)</f>
        <v>0</v>
      </c>
      <c r="AG45" s="31">
        <f>ROUND(AG44*Лист1!$N$15,2)</f>
        <v>0</v>
      </c>
      <c r="AH45" s="32">
        <f>ROUND(AH44*Лист1!$N$15,2)</f>
        <v>0</v>
      </c>
      <c r="AI45" s="30">
        <f>ROUND(AI44*Лист1!$N$14,2)</f>
        <v>0</v>
      </c>
      <c r="AJ45" s="32">
        <f>ROUND(AJ44*Лист1!$N$14,2)</f>
        <v>0</v>
      </c>
      <c r="AK45" s="30">
        <f>ROUND(AK44*Лист1!$N$15,2)</f>
        <v>0</v>
      </c>
      <c r="AL45" s="32">
        <f>ROUND(AL44*Лист1!$N$15,2)</f>
        <v>0</v>
      </c>
      <c r="AM45" s="30">
        <f>ROUND(AM44*Лист1!$N$14,2)</f>
        <v>0</v>
      </c>
      <c r="AN45" s="31">
        <f>ROUND(AN44*Лист1!$N$14,2)</f>
        <v>0</v>
      </c>
      <c r="AO45" s="31">
        <f>ROUND(AO44*Лист1!$N$14,2)</f>
        <v>0</v>
      </c>
      <c r="AP45" s="32">
        <f>ROUND(AP44*Лист1!$N$14,2)</f>
        <v>0</v>
      </c>
      <c r="AQ45" s="30">
        <f>ROUND(AQ44*Лист1!$N$15,2)</f>
        <v>0</v>
      </c>
      <c r="AR45" s="31">
        <f>ROUND(AR44*Лист1!$N$15,2)</f>
        <v>0</v>
      </c>
      <c r="AS45" s="31">
        <f>ROUND(AS44*Лист1!$N$15,2)</f>
        <v>0</v>
      </c>
      <c r="AT45" s="32">
        <f>ROUND(AT44*Лист1!$N$15,2)</f>
        <v>0</v>
      </c>
      <c r="AU45" s="309"/>
      <c r="AV45" s="308"/>
      <c r="AW45" s="305"/>
      <c r="AX45" s="307"/>
    </row>
    <row r="46" spans="1:50" s="3" customFormat="1" ht="12" customHeight="1">
      <c r="A46" s="342" t="s">
        <v>47</v>
      </c>
      <c r="B46" s="343"/>
      <c r="C46" s="343"/>
      <c r="D46" s="343"/>
      <c r="E46" s="344"/>
      <c r="F46" s="263" t="s">
        <v>76</v>
      </c>
      <c r="G46" s="39"/>
      <c r="H46" s="40"/>
      <c r="I46" s="40"/>
      <c r="J46" s="40"/>
      <c r="K46" s="40"/>
      <c r="L46" s="41"/>
      <c r="M46" s="39"/>
      <c r="N46" s="40"/>
      <c r="O46" s="40"/>
      <c r="P46" s="40"/>
      <c r="Q46" s="40"/>
      <c r="R46" s="41"/>
      <c r="S46" s="42"/>
      <c r="T46" s="42"/>
      <c r="U46" s="39">
        <v>5.0000000000000001E-3</v>
      </c>
      <c r="V46" s="40">
        <v>0.01</v>
      </c>
      <c r="W46" s="40"/>
      <c r="X46" s="46"/>
      <c r="Y46" s="46"/>
      <c r="Z46" s="46"/>
      <c r="AA46" s="41"/>
      <c r="AB46" s="39">
        <v>6.0000000000000001E-3</v>
      </c>
      <c r="AC46" s="40">
        <v>1.2500000000000001E-2</v>
      </c>
      <c r="AD46" s="40"/>
      <c r="AE46" s="40"/>
      <c r="AF46" s="46"/>
      <c r="AG46" s="40"/>
      <c r="AH46" s="41"/>
      <c r="AI46" s="39"/>
      <c r="AJ46" s="41"/>
      <c r="AK46" s="39"/>
      <c r="AL46" s="41"/>
      <c r="AM46" s="47"/>
      <c r="AN46" s="40">
        <v>2.1999999999999999E-2</v>
      </c>
      <c r="AO46" s="40"/>
      <c r="AP46" s="41"/>
      <c r="AQ46" s="39"/>
      <c r="AR46" s="46">
        <v>2.5999999999999999E-2</v>
      </c>
      <c r="AS46" s="40"/>
      <c r="AT46" s="41"/>
      <c r="AU46" s="309">
        <f>ROUND(G47+H47+I47+J47+K47+L47+S47+U47+V47+W47+X47+Y47+Z47+AA47+AI47+AJ47+AM47+AN47+AO47+AP47,2)</f>
        <v>0</v>
      </c>
      <c r="AV46" s="308">
        <f>ROUND(M47+N47+O47+P47+Q47+R47+T47+AB47+AC47+AD47+AE47+AF47+AG47+AH47+AK47+AL47+AQ47+AR47+AS47+AT47,2)</f>
        <v>0</v>
      </c>
      <c r="AW46" s="304" t="s">
        <v>145</v>
      </c>
      <c r="AX46" s="306">
        <f>ROUND(SUM(F47:AT47),2)</f>
        <v>0</v>
      </c>
    </row>
    <row r="47" spans="1:50" s="3" customFormat="1" ht="12" customHeight="1">
      <c r="A47" s="345"/>
      <c r="B47" s="346"/>
      <c r="C47" s="346"/>
      <c r="D47" s="346"/>
      <c r="E47" s="347"/>
      <c r="F47" s="263"/>
      <c r="G47" s="27">
        <f>ROUND(G46*Лист1!$N$14,2)</f>
        <v>0</v>
      </c>
      <c r="H47" s="28">
        <f>ROUND(H46*Лист1!$N$14,2)</f>
        <v>0</v>
      </c>
      <c r="I47" s="28">
        <f>ROUND(I46*Лист1!$N$14,2)</f>
        <v>0</v>
      </c>
      <c r="J47" s="28">
        <f>ROUND(J46*Лист1!$N$14,2)</f>
        <v>0</v>
      </c>
      <c r="K47" s="28">
        <f>ROUND(K46*Лист1!$N$14,2)</f>
        <v>0</v>
      </c>
      <c r="L47" s="29">
        <f>ROUND(L46*Лист1!$N$14,2)</f>
        <v>0</v>
      </c>
      <c r="M47" s="30">
        <f>ROUND(M46*Лист1!$N$15,2)</f>
        <v>0</v>
      </c>
      <c r="N47" s="31">
        <f>ROUND(N46*Лист1!$N$15,2)</f>
        <v>0</v>
      </c>
      <c r="O47" s="31">
        <f>ROUND(O46*Лист1!$N$15,2)</f>
        <v>0</v>
      </c>
      <c r="P47" s="31">
        <f>ROUND(P46*Лист1!$N$15,2)</f>
        <v>0</v>
      </c>
      <c r="Q47" s="31">
        <f>ROUND(Q46*Лист1!$N$15,2)</f>
        <v>0</v>
      </c>
      <c r="R47" s="32">
        <f>ROUND(R46*Лист1!$N$15,2)</f>
        <v>0</v>
      </c>
      <c r="S47" s="33">
        <f>ROUND(S46*Лист1!$N$14,2)</f>
        <v>0</v>
      </c>
      <c r="T47" s="33">
        <f>ROUND(T46*Лист1!$N$15,2)</f>
        <v>0</v>
      </c>
      <c r="U47" s="30">
        <f>ROUND(U46*Лист1!$N$14,2)</f>
        <v>0</v>
      </c>
      <c r="V47" s="28">
        <f>ROUND(V46*Лист1!$N$14,2)</f>
        <v>0</v>
      </c>
      <c r="W47" s="28">
        <f>ROUND(W46*Лист1!$N$14,2)</f>
        <v>0</v>
      </c>
      <c r="X47" s="31">
        <f>ROUND(X46*Лист1!$N$14,2)</f>
        <v>0</v>
      </c>
      <c r="Y47" s="31">
        <f>ROUND(Y46*Лист1!$N$14,2)</f>
        <v>0</v>
      </c>
      <c r="Z47" s="31">
        <f>ROUND(Z46*Лист1!$N$14,2)</f>
        <v>0</v>
      </c>
      <c r="AA47" s="32">
        <f>ROUND(AA46*Лист1!$N$14,2)</f>
        <v>0</v>
      </c>
      <c r="AB47" s="30">
        <f>ROUND(AB46*Лист1!$N$15,2)</f>
        <v>0</v>
      </c>
      <c r="AC47" s="28">
        <f>ROUND(AC46*Лист1!$N$15,2)</f>
        <v>0</v>
      </c>
      <c r="AD47" s="28">
        <f>ROUND(AD46*Лист1!$N$15,2)</f>
        <v>0</v>
      </c>
      <c r="AE47" s="31">
        <f>ROUND(AE46*Лист1!$N$15,2)</f>
        <v>0</v>
      </c>
      <c r="AF47" s="31">
        <f>ROUND(AF46*Лист1!$N$15,2)</f>
        <v>0</v>
      </c>
      <c r="AG47" s="31">
        <f>ROUND(AG46*Лист1!$N$15,2)</f>
        <v>0</v>
      </c>
      <c r="AH47" s="32">
        <f>ROUND(AH46*Лист1!$N$15,2)</f>
        <v>0</v>
      </c>
      <c r="AI47" s="30">
        <f>ROUND(AI46*Лист1!$N$14,2)</f>
        <v>0</v>
      </c>
      <c r="AJ47" s="32">
        <f>ROUND(AJ46*Лист1!$N$14,2)</f>
        <v>0</v>
      </c>
      <c r="AK47" s="30">
        <f>ROUND(AK46*Лист1!$N$15,2)</f>
        <v>0</v>
      </c>
      <c r="AL47" s="32">
        <f>ROUND(AL46*Лист1!$N$15,2)</f>
        <v>0</v>
      </c>
      <c r="AM47" s="30">
        <f>ROUND(AM46*Лист1!$N$14,2)</f>
        <v>0</v>
      </c>
      <c r="AN47" s="31">
        <f>ROUND(AN46*Лист1!$N$14,2)</f>
        <v>0</v>
      </c>
      <c r="AO47" s="31">
        <f>ROUND(AO46*Лист1!$N$14,2)</f>
        <v>0</v>
      </c>
      <c r="AP47" s="32">
        <f>ROUND(AP46*Лист1!$N$14,2)</f>
        <v>0</v>
      </c>
      <c r="AQ47" s="30">
        <f>ROUND(AQ46*Лист1!$N$15,2)</f>
        <v>0</v>
      </c>
      <c r="AR47" s="31">
        <f>ROUND(AR46*Лист1!$N$15,2)</f>
        <v>0</v>
      </c>
      <c r="AS47" s="31">
        <f>ROUND(AS46*Лист1!$N$15,2)</f>
        <v>0</v>
      </c>
      <c r="AT47" s="32">
        <f>ROUND(AT46*Лист1!$N$15,2)</f>
        <v>0</v>
      </c>
      <c r="AU47" s="309"/>
      <c r="AV47" s="308"/>
      <c r="AW47" s="305"/>
      <c r="AX47" s="307"/>
    </row>
    <row r="48" spans="1:50" s="3" customFormat="1" ht="12" customHeight="1">
      <c r="A48" s="342" t="s">
        <v>92</v>
      </c>
      <c r="B48" s="343"/>
      <c r="C48" s="343"/>
      <c r="D48" s="343"/>
      <c r="E48" s="344"/>
      <c r="F48" s="263" t="s">
        <v>76</v>
      </c>
      <c r="G48" s="39"/>
      <c r="H48" s="40"/>
      <c r="I48" s="40"/>
      <c r="J48" s="40"/>
      <c r="K48" s="40"/>
      <c r="L48" s="41"/>
      <c r="M48" s="39"/>
      <c r="N48" s="40"/>
      <c r="O48" s="40"/>
      <c r="P48" s="40"/>
      <c r="Q48" s="40"/>
      <c r="R48" s="41"/>
      <c r="S48" s="42"/>
      <c r="T48" s="42"/>
      <c r="U48" s="39"/>
      <c r="V48" s="40"/>
      <c r="W48" s="46"/>
      <c r="X48" s="46"/>
      <c r="Y48" s="46"/>
      <c r="Z48" s="46"/>
      <c r="AA48" s="41"/>
      <c r="AB48" s="39"/>
      <c r="AC48" s="40"/>
      <c r="AD48" s="40"/>
      <c r="AE48" s="46"/>
      <c r="AF48" s="46"/>
      <c r="AG48" s="40"/>
      <c r="AH48" s="41"/>
      <c r="AI48" s="39"/>
      <c r="AJ48" s="41"/>
      <c r="AK48" s="39"/>
      <c r="AL48" s="41"/>
      <c r="AM48" s="48"/>
      <c r="AN48" s="40"/>
      <c r="AO48" s="40"/>
      <c r="AP48" s="41"/>
      <c r="AQ48" s="39"/>
      <c r="AR48" s="49"/>
      <c r="AS48" s="40"/>
      <c r="AT48" s="41"/>
      <c r="AU48" s="309">
        <f>ROUND(G49+H49+I49+J49+K49+L49+S49+U49+V49+W49+X49+Y49+Z49+AA49+AI49+AJ49+AM49+AN49+AO49+AP49,2)</f>
        <v>0</v>
      </c>
      <c r="AV48" s="308">
        <f>ROUND(M49+N49+O49+P49+Q49+R49+T49+AB49+AC49+AD49+AE49+AF49+AG49+AH49+AK49+AL49+AQ49+AR49+AS49+AT49,2)</f>
        <v>0</v>
      </c>
      <c r="AW48" s="304" t="s">
        <v>146</v>
      </c>
      <c r="AX48" s="306">
        <f>ROUND(SUM(F49:AT49),2)</f>
        <v>0</v>
      </c>
    </row>
    <row r="49" spans="1:50" s="3" customFormat="1" ht="12" customHeight="1">
      <c r="A49" s="345"/>
      <c r="B49" s="346"/>
      <c r="C49" s="346"/>
      <c r="D49" s="346"/>
      <c r="E49" s="347"/>
      <c r="F49" s="263"/>
      <c r="G49" s="27">
        <f>ROUND(G48*Лист1!$N$14,2)</f>
        <v>0</v>
      </c>
      <c r="H49" s="28">
        <f>ROUND(H48*Лист1!$N$14,2)</f>
        <v>0</v>
      </c>
      <c r="I49" s="28">
        <f>ROUND(I48*Лист1!$N$14,2)</f>
        <v>0</v>
      </c>
      <c r="J49" s="28">
        <f>ROUND(J48*Лист1!$N$14,2)</f>
        <v>0</v>
      </c>
      <c r="K49" s="28">
        <f>ROUND(K48*Лист1!$N$14,2)</f>
        <v>0</v>
      </c>
      <c r="L49" s="29">
        <f>ROUND(L48*Лист1!$N$14,2)</f>
        <v>0</v>
      </c>
      <c r="M49" s="30">
        <f>ROUND(M48*Лист1!$N$15,2)</f>
        <v>0</v>
      </c>
      <c r="N49" s="31">
        <f>ROUND(N48*Лист1!$N$15,2)</f>
        <v>0</v>
      </c>
      <c r="O49" s="31">
        <f>ROUND(O48*Лист1!$N$15,2)</f>
        <v>0</v>
      </c>
      <c r="P49" s="31">
        <f>ROUND(P48*Лист1!$N$15,2)</f>
        <v>0</v>
      </c>
      <c r="Q49" s="31">
        <f>ROUND(Q48*Лист1!$N$15,2)</f>
        <v>0</v>
      </c>
      <c r="R49" s="32">
        <f>ROUND(R48*Лист1!$N$15,2)</f>
        <v>0</v>
      </c>
      <c r="S49" s="33">
        <f>ROUND(S48*Лист1!$N$14,2)</f>
        <v>0</v>
      </c>
      <c r="T49" s="33">
        <f>ROUND(T48*Лист1!$N$15,2)</f>
        <v>0</v>
      </c>
      <c r="U49" s="30">
        <f>ROUND(U48*Лист1!$N$14,2)</f>
        <v>0</v>
      </c>
      <c r="V49" s="28">
        <f>ROUND(V48*Лист1!$N$14,2)</f>
        <v>0</v>
      </c>
      <c r="W49" s="28">
        <f>ROUND(W48*Лист1!$N$14,2)</f>
        <v>0</v>
      </c>
      <c r="X49" s="31">
        <f>ROUND(X48*Лист1!$N$14,2)</f>
        <v>0</v>
      </c>
      <c r="Y49" s="31">
        <f>ROUND(Y48*Лист1!$N$14,2)</f>
        <v>0</v>
      </c>
      <c r="Z49" s="31">
        <f>ROUND(Z48*Лист1!$N$14,2)</f>
        <v>0</v>
      </c>
      <c r="AA49" s="32">
        <f>ROUND(AA48*Лист1!$N$14,2)</f>
        <v>0</v>
      </c>
      <c r="AB49" s="30">
        <f>ROUND(AB48*Лист1!$N$15,2)</f>
        <v>0</v>
      </c>
      <c r="AC49" s="28">
        <f>ROUND(AC48*Лист1!$N$15,2)</f>
        <v>0</v>
      </c>
      <c r="AD49" s="28">
        <f>ROUND(AD48*Лист1!$N$15,2)</f>
        <v>0</v>
      </c>
      <c r="AE49" s="31">
        <f>ROUND(AE48*Лист1!$N$15,2)</f>
        <v>0</v>
      </c>
      <c r="AF49" s="31">
        <f>ROUND(AF48*Лист1!$N$15,2)</f>
        <v>0</v>
      </c>
      <c r="AG49" s="31">
        <f>ROUND(AG48*Лист1!$N$15,2)</f>
        <v>0</v>
      </c>
      <c r="AH49" s="32">
        <f>ROUND(AH48*Лист1!$N$15,2)</f>
        <v>0</v>
      </c>
      <c r="AI49" s="30">
        <f>ROUND(AI48*Лист1!$N$14,2)</f>
        <v>0</v>
      </c>
      <c r="AJ49" s="32">
        <f>ROUND(AJ48*Лист1!$N$14,2)</f>
        <v>0</v>
      </c>
      <c r="AK49" s="30">
        <f>ROUND(AK48*Лист1!$N$15,2)</f>
        <v>0</v>
      </c>
      <c r="AL49" s="32">
        <f>ROUND(AL48*Лист1!$N$15,2)</f>
        <v>0</v>
      </c>
      <c r="AM49" s="30">
        <f>ROUND(AM48*Лист1!$N$14,2)</f>
        <v>0</v>
      </c>
      <c r="AN49" s="31">
        <f>ROUND(AN48*Лист1!$N$14,2)</f>
        <v>0</v>
      </c>
      <c r="AO49" s="31">
        <f>ROUND(AO48*Лист1!$N$14,2)</f>
        <v>0</v>
      </c>
      <c r="AP49" s="32">
        <f>ROUND(AP48*Лист1!$N$14,2)</f>
        <v>0</v>
      </c>
      <c r="AQ49" s="30">
        <f>ROUND(AQ48*Лист1!$N$15,2)</f>
        <v>0</v>
      </c>
      <c r="AR49" s="31">
        <f>ROUND(AR48*Лист1!$N$15,2)</f>
        <v>0</v>
      </c>
      <c r="AS49" s="31">
        <f>ROUND(AS48*Лист1!$N$15,2)</f>
        <v>0</v>
      </c>
      <c r="AT49" s="32">
        <f>ROUND(AT48*Лист1!$N$15,2)</f>
        <v>0</v>
      </c>
      <c r="AU49" s="309"/>
      <c r="AV49" s="308"/>
      <c r="AW49" s="305"/>
      <c r="AX49" s="307"/>
    </row>
    <row r="50" spans="1:50" s="3" customFormat="1" ht="12" customHeight="1">
      <c r="A50" s="342" t="s">
        <v>48</v>
      </c>
      <c r="B50" s="343"/>
      <c r="C50" s="343"/>
      <c r="D50" s="343"/>
      <c r="E50" s="344"/>
      <c r="F50" s="263" t="s">
        <v>76</v>
      </c>
      <c r="G50" s="39"/>
      <c r="H50" s="40"/>
      <c r="I50" s="40"/>
      <c r="J50" s="40"/>
      <c r="K50" s="40"/>
      <c r="L50" s="41"/>
      <c r="M50" s="39"/>
      <c r="N50" s="40"/>
      <c r="O50" s="40"/>
      <c r="P50" s="40"/>
      <c r="Q50" s="40"/>
      <c r="R50" s="41"/>
      <c r="S50" s="42"/>
      <c r="T50" s="42"/>
      <c r="U50" s="39"/>
      <c r="V50" s="40"/>
      <c r="W50" s="46"/>
      <c r="X50" s="46"/>
      <c r="Y50" s="46"/>
      <c r="Z50" s="46"/>
      <c r="AA50" s="41"/>
      <c r="AB50" s="39"/>
      <c r="AC50" s="40"/>
      <c r="AD50" s="40"/>
      <c r="AE50" s="46"/>
      <c r="AF50" s="46"/>
      <c r="AG50" s="40"/>
      <c r="AH50" s="41"/>
      <c r="AI50" s="39"/>
      <c r="AJ50" s="41"/>
      <c r="AK50" s="39"/>
      <c r="AL50" s="41"/>
      <c r="AM50" s="47"/>
      <c r="AN50" s="40"/>
      <c r="AO50" s="40"/>
      <c r="AP50" s="41"/>
      <c r="AQ50" s="39"/>
      <c r="AR50" s="46"/>
      <c r="AS50" s="40"/>
      <c r="AT50" s="41"/>
      <c r="AU50" s="309">
        <f>ROUND(G51+H51+I51+J51+K51+L51+S51+U51+V51+W51+X51+Y51+Z51+AA51+AI51+AJ51+AM51+AN51+AO51+AP51,2)</f>
        <v>0</v>
      </c>
      <c r="AV50" s="308">
        <f>ROUND(M51+N51+O51+P51+Q51+R51+T51+AB51+AC51+AD51+AE51+AF51+AG51+AH51+AK51+AL51+AQ51+AR51+AS51+AT51,2)</f>
        <v>0</v>
      </c>
      <c r="AW50" s="304" t="s">
        <v>147</v>
      </c>
      <c r="AX50" s="306">
        <f>ROUND(SUM(F51:AT51),2)</f>
        <v>0</v>
      </c>
    </row>
    <row r="51" spans="1:50" s="3" customFormat="1" ht="12" customHeight="1">
      <c r="A51" s="345"/>
      <c r="B51" s="346"/>
      <c r="C51" s="346"/>
      <c r="D51" s="346"/>
      <c r="E51" s="347"/>
      <c r="F51" s="263"/>
      <c r="G51" s="27">
        <f>ROUND(G50*Лист1!$N$14,2)</f>
        <v>0</v>
      </c>
      <c r="H51" s="28">
        <f>ROUND(H50*Лист1!$N$14,2)</f>
        <v>0</v>
      </c>
      <c r="I51" s="28">
        <f>ROUND(I50*Лист1!$N$14,2)</f>
        <v>0</v>
      </c>
      <c r="J51" s="28">
        <f>ROUND(J50*Лист1!$N$14,2)</f>
        <v>0</v>
      </c>
      <c r="K51" s="28">
        <f>ROUND(K50*Лист1!$N$14,2)</f>
        <v>0</v>
      </c>
      <c r="L51" s="29">
        <f>ROUND(L50*Лист1!$N$14,2)</f>
        <v>0</v>
      </c>
      <c r="M51" s="30">
        <f>ROUND(M50*Лист1!$N$15,2)</f>
        <v>0</v>
      </c>
      <c r="N51" s="31">
        <f>ROUND(N50*Лист1!$N$15,2)</f>
        <v>0</v>
      </c>
      <c r="O51" s="31">
        <f>ROUND(O50*Лист1!$N$15,2)</f>
        <v>0</v>
      </c>
      <c r="P51" s="31">
        <f>ROUND(P50*Лист1!$N$15,2)</f>
        <v>0</v>
      </c>
      <c r="Q51" s="31">
        <f>ROUND(Q50*Лист1!$N$15,2)</f>
        <v>0</v>
      </c>
      <c r="R51" s="32">
        <f>ROUND(R50*Лист1!$N$15,2)</f>
        <v>0</v>
      </c>
      <c r="S51" s="33">
        <f>ROUND(S50*Лист1!$N$14,2)</f>
        <v>0</v>
      </c>
      <c r="T51" s="33">
        <f>ROUND(T50*Лист1!$N$15,2)</f>
        <v>0</v>
      </c>
      <c r="U51" s="30">
        <f>ROUND(U50*Лист1!$N$14,2)</f>
        <v>0</v>
      </c>
      <c r="V51" s="28">
        <f>ROUND(V50*Лист1!$N$14,2)</f>
        <v>0</v>
      </c>
      <c r="W51" s="28">
        <f>ROUND(W50*Лист1!$N$14,2)</f>
        <v>0</v>
      </c>
      <c r="X51" s="31">
        <f>ROUND(X50*Лист1!$N$14,2)</f>
        <v>0</v>
      </c>
      <c r="Y51" s="31">
        <f>ROUND(Y50*Лист1!$N$14,2)</f>
        <v>0</v>
      </c>
      <c r="Z51" s="31">
        <f>ROUND(Z50*Лист1!$N$14,2)</f>
        <v>0</v>
      </c>
      <c r="AA51" s="32">
        <f>ROUND(AA50*Лист1!$N$14,2)</f>
        <v>0</v>
      </c>
      <c r="AB51" s="30">
        <f>ROUND(AB50*Лист1!$N$15,2)</f>
        <v>0</v>
      </c>
      <c r="AC51" s="28">
        <f>ROUND(AC50*Лист1!$N$15,2)</f>
        <v>0</v>
      </c>
      <c r="AD51" s="28">
        <f>ROUND(AD50*Лист1!$N$15,2)</f>
        <v>0</v>
      </c>
      <c r="AE51" s="31">
        <f>ROUND(AE50*Лист1!$N$15,2)</f>
        <v>0</v>
      </c>
      <c r="AF51" s="31">
        <f>ROUND(AF50*Лист1!$N$15,2)</f>
        <v>0</v>
      </c>
      <c r="AG51" s="31">
        <f>ROUND(AG50*Лист1!$N$15,2)</f>
        <v>0</v>
      </c>
      <c r="AH51" s="32">
        <f>ROUND(AH50*Лист1!$N$15,2)</f>
        <v>0</v>
      </c>
      <c r="AI51" s="30">
        <f>ROUND(AI50*Лист1!$N$14,2)</f>
        <v>0</v>
      </c>
      <c r="AJ51" s="32">
        <f>ROUND(AJ50*Лист1!$N$14,2)</f>
        <v>0</v>
      </c>
      <c r="AK51" s="30">
        <f>ROUND(AK50*Лист1!$N$15,2)</f>
        <v>0</v>
      </c>
      <c r="AL51" s="32">
        <f>ROUND(AL50*Лист1!$N$15,2)</f>
        <v>0</v>
      </c>
      <c r="AM51" s="30">
        <f>ROUND(AM50*Лист1!$N$14,2)</f>
        <v>0</v>
      </c>
      <c r="AN51" s="31">
        <f>ROUND(AN50*Лист1!$N$14,2)</f>
        <v>0</v>
      </c>
      <c r="AO51" s="31">
        <f>ROUND(AO50*Лист1!$N$14,2)</f>
        <v>0</v>
      </c>
      <c r="AP51" s="32">
        <f>ROUND(AP50*Лист1!$N$14,2)</f>
        <v>0</v>
      </c>
      <c r="AQ51" s="30">
        <f>ROUND(AQ50*Лист1!$N$15,2)</f>
        <v>0</v>
      </c>
      <c r="AR51" s="31">
        <f>ROUND(AR50*Лист1!$N$15,2)</f>
        <v>0</v>
      </c>
      <c r="AS51" s="31">
        <f>ROUND(AS50*Лист1!$N$15,2)</f>
        <v>0</v>
      </c>
      <c r="AT51" s="32">
        <f>ROUND(AT50*Лист1!$N$15,2)</f>
        <v>0</v>
      </c>
      <c r="AU51" s="309"/>
      <c r="AV51" s="308"/>
      <c r="AW51" s="305"/>
      <c r="AX51" s="307"/>
    </row>
    <row r="52" spans="1:50" s="3" customFormat="1" ht="12" customHeight="1">
      <c r="A52" s="342" t="s">
        <v>65</v>
      </c>
      <c r="B52" s="343"/>
      <c r="C52" s="343"/>
      <c r="D52" s="343"/>
      <c r="E52" s="344"/>
      <c r="F52" s="263" t="s">
        <v>76</v>
      </c>
      <c r="G52" s="39"/>
      <c r="H52" s="40"/>
      <c r="I52" s="40"/>
      <c r="J52" s="40"/>
      <c r="K52" s="40"/>
      <c r="L52" s="41"/>
      <c r="M52" s="39"/>
      <c r="N52" s="40"/>
      <c r="O52" s="40"/>
      <c r="P52" s="40"/>
      <c r="Q52" s="40"/>
      <c r="R52" s="41"/>
      <c r="S52" s="42"/>
      <c r="T52" s="42"/>
      <c r="U52" s="39"/>
      <c r="V52" s="40"/>
      <c r="W52" s="45"/>
      <c r="X52" s="40"/>
      <c r="Y52" s="40"/>
      <c r="Z52" s="40"/>
      <c r="AA52" s="41"/>
      <c r="AB52" s="39"/>
      <c r="AC52" s="40"/>
      <c r="AD52" s="40">
        <v>2E-3</v>
      </c>
      <c r="AE52" s="40"/>
      <c r="AF52" s="45"/>
      <c r="AG52" s="40"/>
      <c r="AH52" s="41"/>
      <c r="AI52" s="39"/>
      <c r="AJ52" s="41"/>
      <c r="AK52" s="39"/>
      <c r="AL52" s="41"/>
      <c r="AM52" s="39"/>
      <c r="AN52" s="40">
        <v>3.5000000000000001E-3</v>
      </c>
      <c r="AO52" s="40"/>
      <c r="AP52" s="41"/>
      <c r="AQ52" s="39"/>
      <c r="AR52" s="40">
        <v>4.0000000000000001E-3</v>
      </c>
      <c r="AS52" s="40"/>
      <c r="AT52" s="41"/>
      <c r="AU52" s="309">
        <f>ROUND(G53+H53+I53+J53+K53+L53+S53+U53+V53+W53+X53+Y53+Z53+AA53+AI53+AJ53+AM53+AN53+AO53+AP53,2)</f>
        <v>0</v>
      </c>
      <c r="AV52" s="308">
        <f>ROUND(M53+N53+O53+P53+Q53+R53+T53+AB53+AC53+AD53+AE53+AF53+AG53+AH53+AK53+AL53+AQ53+AR53+AS53+AT53,2)</f>
        <v>0</v>
      </c>
      <c r="AW52" s="304" t="s">
        <v>149</v>
      </c>
      <c r="AX52" s="306">
        <f>ROUND(SUM(F53:AT53),2)</f>
        <v>0</v>
      </c>
    </row>
    <row r="53" spans="1:50" s="3" customFormat="1" ht="12" customHeight="1">
      <c r="A53" s="345"/>
      <c r="B53" s="346"/>
      <c r="C53" s="346"/>
      <c r="D53" s="346"/>
      <c r="E53" s="347"/>
      <c r="F53" s="263"/>
      <c r="G53" s="54">
        <f>ROUND(G52*Лист1!$N$14,3)</f>
        <v>0</v>
      </c>
      <c r="H53" s="55">
        <f>ROUND(H52*Лист1!$N$14,3)</f>
        <v>0</v>
      </c>
      <c r="I53" s="55">
        <f>ROUND(I52*Лист1!$N$14,3)</f>
        <v>0</v>
      </c>
      <c r="J53" s="55">
        <f>ROUND(J52*Лист1!$N$14,3)</f>
        <v>0</v>
      </c>
      <c r="K53" s="55">
        <f>ROUND(K52*Лист1!$N$14,3)</f>
        <v>0</v>
      </c>
      <c r="L53" s="56">
        <f>ROUND(L52*Лист1!$N$14,3)</f>
        <v>0</v>
      </c>
      <c r="M53" s="57">
        <f>ROUND(M52*Лист1!$N$15,3)</f>
        <v>0</v>
      </c>
      <c r="N53" s="58">
        <f>ROUND(N52*Лист1!$N$15,3)</f>
        <v>0</v>
      </c>
      <c r="O53" s="58">
        <f>ROUND(O52*Лист1!$N$15,3)</f>
        <v>0</v>
      </c>
      <c r="P53" s="58">
        <f>ROUND(P52*Лист1!$N$15,3)</f>
        <v>0</v>
      </c>
      <c r="Q53" s="58">
        <f>ROUND(Q52*Лист1!$N$15,3)</f>
        <v>0</v>
      </c>
      <c r="R53" s="59">
        <f>ROUND(R52*Лист1!$N$15,3)</f>
        <v>0</v>
      </c>
      <c r="S53" s="60">
        <f>ROUND(S52*Лист1!$N$14,3)</f>
        <v>0</v>
      </c>
      <c r="T53" s="60">
        <f>ROUND(T52*Лист1!$N$15,3)</f>
        <v>0</v>
      </c>
      <c r="U53" s="57">
        <f>ROUND(U52*Лист1!$N$14,3)</f>
        <v>0</v>
      </c>
      <c r="V53" s="55">
        <f>ROUND(V52*Лист1!$N$14,3)</f>
        <v>0</v>
      </c>
      <c r="W53" s="55">
        <f>ROUND(W52*Лист1!$N$14,3)</f>
        <v>0</v>
      </c>
      <c r="X53" s="58">
        <f>ROUND(X52*Лист1!$N$14,3)</f>
        <v>0</v>
      </c>
      <c r="Y53" s="58">
        <f>ROUND(Y52*Лист1!$N$14,3)</f>
        <v>0</v>
      </c>
      <c r="Z53" s="58">
        <f>ROUND(Z52*Лист1!$N$14,3)</f>
        <v>0</v>
      </c>
      <c r="AA53" s="59">
        <f>ROUND(AA52*Лист1!$N$14,3)</f>
        <v>0</v>
      </c>
      <c r="AB53" s="57">
        <f>ROUND(AB52*Лист1!$N$15,3)</f>
        <v>0</v>
      </c>
      <c r="AC53" s="55">
        <f>ROUND(AC52*Лист1!$N$15,3)</f>
        <v>0</v>
      </c>
      <c r="AD53" s="55">
        <f>ROUND(AD52*Лист1!$N$15,3)</f>
        <v>0</v>
      </c>
      <c r="AE53" s="58">
        <f>ROUND(AE52*Лист1!$N$15,3)</f>
        <v>0</v>
      </c>
      <c r="AF53" s="58">
        <f>ROUND(AF52*Лист1!$N$15,3)</f>
        <v>0</v>
      </c>
      <c r="AG53" s="58">
        <f>ROUND(AG52*Лист1!$N$15,3)</f>
        <v>0</v>
      </c>
      <c r="AH53" s="59">
        <f>ROUND(AH52*Лист1!$N$15,3)</f>
        <v>0</v>
      </c>
      <c r="AI53" s="57">
        <f>ROUND(AI52*Лист1!$N$14,3)</f>
        <v>0</v>
      </c>
      <c r="AJ53" s="59">
        <f>ROUND(AJ52*Лист1!$N$14,3)</f>
        <v>0</v>
      </c>
      <c r="AK53" s="57">
        <f>ROUND(AK52*Лист1!$N$15,3)</f>
        <v>0</v>
      </c>
      <c r="AL53" s="59">
        <f>ROUND(AL52*Лист1!$N$15,3)</f>
        <v>0</v>
      </c>
      <c r="AM53" s="57">
        <f>ROUND(AM52*Лист1!$N$14,3)</f>
        <v>0</v>
      </c>
      <c r="AN53" s="58">
        <f>ROUND(AN52*Лист1!$N$14,3)</f>
        <v>0</v>
      </c>
      <c r="AO53" s="58">
        <f>ROUND(AO52*Лист1!$N$14,3)</f>
        <v>0</v>
      </c>
      <c r="AP53" s="59">
        <f>ROUND(AP52*Лист1!$N$14,3)</f>
        <v>0</v>
      </c>
      <c r="AQ53" s="57">
        <f>ROUND(AQ52*Лист1!$N$15,3)</f>
        <v>0</v>
      </c>
      <c r="AR53" s="58">
        <f>ROUND(AR52*Лист1!$N$15,3)</f>
        <v>0</v>
      </c>
      <c r="AS53" s="58">
        <f>ROUND(AS52*Лист1!$N$15,3)</f>
        <v>0</v>
      </c>
      <c r="AT53" s="59">
        <f>ROUND(AT52*Лист1!$N$15,3)</f>
        <v>0</v>
      </c>
      <c r="AU53" s="309"/>
      <c r="AV53" s="308"/>
      <c r="AW53" s="305"/>
      <c r="AX53" s="307"/>
    </row>
    <row r="54" spans="1:50" s="4" customFormat="1" ht="12" customHeight="1">
      <c r="A54" s="342" t="s">
        <v>66</v>
      </c>
      <c r="B54" s="343"/>
      <c r="C54" s="343"/>
      <c r="D54" s="343"/>
      <c r="E54" s="344"/>
      <c r="F54" s="268" t="s">
        <v>72</v>
      </c>
      <c r="G54" s="39"/>
      <c r="H54" s="40"/>
      <c r="I54" s="40"/>
      <c r="J54" s="40"/>
      <c r="K54" s="40"/>
      <c r="L54" s="41"/>
      <c r="M54" s="39"/>
      <c r="N54" s="40"/>
      <c r="O54" s="40"/>
      <c r="P54" s="40"/>
      <c r="Q54" s="40"/>
      <c r="R54" s="41"/>
      <c r="S54" s="42"/>
      <c r="T54" s="42"/>
      <c r="U54" s="39"/>
      <c r="V54" s="40">
        <v>3.0000000000000001E-3</v>
      </c>
      <c r="W54" s="40"/>
      <c r="X54" s="40"/>
      <c r="Y54" s="40"/>
      <c r="Z54" s="40"/>
      <c r="AA54" s="41"/>
      <c r="AB54" s="39"/>
      <c r="AC54" s="40">
        <v>5.0000000000000001E-3</v>
      </c>
      <c r="AD54" s="40"/>
      <c r="AE54" s="40"/>
      <c r="AF54" s="40"/>
      <c r="AG54" s="40"/>
      <c r="AH54" s="41"/>
      <c r="AI54" s="39"/>
      <c r="AJ54" s="41"/>
      <c r="AK54" s="39"/>
      <c r="AL54" s="41"/>
      <c r="AM54" s="39"/>
      <c r="AN54" s="40"/>
      <c r="AO54" s="40"/>
      <c r="AP54" s="41"/>
      <c r="AQ54" s="39"/>
      <c r="AR54" s="40"/>
      <c r="AS54" s="40"/>
      <c r="AT54" s="41"/>
      <c r="AU54" s="309">
        <f>ROUND(G55+H55+I55+J55+K55+L55+S55+U55+V55+W55+X55+Y55+Z55+AA55+AI55+AJ55+AM55+AN55+AO55+AP55,2)</f>
        <v>0</v>
      </c>
      <c r="AV54" s="308">
        <f>ROUND(M55+N55+O55+P55+Q55+R55+T55+AB55+AC55+AD55+AE55+AF55+AG55+AH55+AK55+AL55+AQ55+AR55+AS55+AT55,2)</f>
        <v>0</v>
      </c>
      <c r="AW54" s="304" t="s">
        <v>150</v>
      </c>
      <c r="AX54" s="306">
        <f>ROUND(SUM(F55:AT55),2)</f>
        <v>0</v>
      </c>
    </row>
    <row r="55" spans="1:50" s="4" customFormat="1" ht="12" customHeight="1">
      <c r="A55" s="345"/>
      <c r="B55" s="346"/>
      <c r="C55" s="346"/>
      <c r="D55" s="346"/>
      <c r="E55" s="347"/>
      <c r="F55" s="268"/>
      <c r="G55" s="54">
        <f>ROUND(G54*Лист1!$N$14,3)</f>
        <v>0</v>
      </c>
      <c r="H55" s="55">
        <f>ROUND(H54*Лист1!$N$14,2)</f>
        <v>0</v>
      </c>
      <c r="I55" s="55">
        <f>ROUND(I54*Лист1!$N$14,2)</f>
        <v>0</v>
      </c>
      <c r="J55" s="55">
        <f>ROUND(J54*Лист1!$N$14,2)</f>
        <v>0</v>
      </c>
      <c r="K55" s="55">
        <f>ROUND(K54*Лист1!$N$14,2)</f>
        <v>0</v>
      </c>
      <c r="L55" s="56">
        <f>ROUND(L54*Лист1!$N$14,2)</f>
        <v>0</v>
      </c>
      <c r="M55" s="57">
        <f>ROUND(M54*Лист1!$N$15,2)</f>
        <v>0</v>
      </c>
      <c r="N55" s="58">
        <f>ROUND(N54*Лист1!$N$15,2)</f>
        <v>0</v>
      </c>
      <c r="O55" s="58">
        <f>ROUND(O54*Лист1!$N$15,2)</f>
        <v>0</v>
      </c>
      <c r="P55" s="58">
        <f>ROUND(P54*Лист1!$N$15,2)</f>
        <v>0</v>
      </c>
      <c r="Q55" s="58">
        <f>ROUND(Q54*Лист1!$N$15,2)</f>
        <v>0</v>
      </c>
      <c r="R55" s="59">
        <f>ROUND(R54*Лист1!$N$15,2)</f>
        <v>0</v>
      </c>
      <c r="S55" s="60">
        <f>ROUND(S54*Лист1!$N$14,2)</f>
        <v>0</v>
      </c>
      <c r="T55" s="60">
        <f>ROUND(T54*Лист1!$N$15,2)</f>
        <v>0</v>
      </c>
      <c r="U55" s="57">
        <f>ROUND(U54*Лист1!$N$14,3)</f>
        <v>0</v>
      </c>
      <c r="V55" s="55">
        <f>ROUND(V54*Лист1!$N$14,2)</f>
        <v>0</v>
      </c>
      <c r="W55" s="55">
        <f>ROUND(W54*Лист1!$N$14,2)</f>
        <v>0</v>
      </c>
      <c r="X55" s="58">
        <f>ROUND(X54*Лист1!$N$14,2)</f>
        <v>0</v>
      </c>
      <c r="Y55" s="58">
        <f>ROUND(Y54*Лист1!$N$14,2)</f>
        <v>0</v>
      </c>
      <c r="Z55" s="58">
        <f>ROUND(Z54*Лист1!$N$14,2)</f>
        <v>0</v>
      </c>
      <c r="AA55" s="59">
        <f>ROUND(AA54*Лист1!$N$14,2)</f>
        <v>0</v>
      </c>
      <c r="AB55" s="57">
        <f>ROUND(AB54*Лист1!$N$15,2)</f>
        <v>0</v>
      </c>
      <c r="AC55" s="55">
        <f>ROUND(AC54*Лист1!$N$15,3)</f>
        <v>0</v>
      </c>
      <c r="AD55" s="55">
        <f>ROUND(AD54*Лист1!$N$15,2)</f>
        <v>0</v>
      </c>
      <c r="AE55" s="58">
        <f>ROUND(AE54*Лист1!$N$15,2)</f>
        <v>0</v>
      </c>
      <c r="AF55" s="58">
        <f>ROUND(AF54*Лист1!$N$15,2)</f>
        <v>0</v>
      </c>
      <c r="AG55" s="58">
        <f>ROUND(AG54*Лист1!$N$15,2)</f>
        <v>0</v>
      </c>
      <c r="AH55" s="59">
        <f>ROUND(AH54*Лист1!$N$15,2)</f>
        <v>0</v>
      </c>
      <c r="AI55" s="57">
        <f>ROUND(AI54*Лист1!$N$14,2)</f>
        <v>0</v>
      </c>
      <c r="AJ55" s="59">
        <f>ROUND(AJ54*Лист1!$N$14,2)</f>
        <v>0</v>
      </c>
      <c r="AK55" s="57">
        <f>ROUND(AK54*Лист1!$N$15,2)</f>
        <v>0</v>
      </c>
      <c r="AL55" s="59">
        <f>ROUND(AL54*Лист1!$N$15,2)</f>
        <v>0</v>
      </c>
      <c r="AM55" s="57">
        <f>ROUND(AM54*Лист1!$N$14,2)</f>
        <v>0</v>
      </c>
      <c r="AN55" s="58">
        <f>ROUND(AN54*Лист1!$N$14,2)</f>
        <v>0</v>
      </c>
      <c r="AO55" s="58">
        <f>ROUND(AO54*Лист1!$N$14,2)</f>
        <v>0</v>
      </c>
      <c r="AP55" s="59">
        <f>ROUND(AP54*Лист1!$N$14,2)</f>
        <v>0</v>
      </c>
      <c r="AQ55" s="57">
        <f>ROUND(AQ54*Лист1!$N$15,2)</f>
        <v>0</v>
      </c>
      <c r="AR55" s="58">
        <f>ROUND(AR54*Лист1!$N$15,2)</f>
        <v>0</v>
      </c>
      <c r="AS55" s="58">
        <f>ROUND(AS54*Лист1!$N$15,2)</f>
        <v>0</v>
      </c>
      <c r="AT55" s="59">
        <f>ROUND(AT54*Лист1!$N$15,2)</f>
        <v>0</v>
      </c>
      <c r="AU55" s="309"/>
      <c r="AV55" s="308"/>
      <c r="AW55" s="305"/>
      <c r="AX55" s="307"/>
    </row>
    <row r="56" spans="1:50" s="5" customFormat="1" ht="12" customHeight="1">
      <c r="A56" s="342" t="s">
        <v>134</v>
      </c>
      <c r="B56" s="343"/>
      <c r="C56" s="343"/>
      <c r="D56" s="343"/>
      <c r="E56" s="344"/>
      <c r="F56" s="263" t="s">
        <v>76</v>
      </c>
      <c r="G56" s="50"/>
      <c r="H56" s="51"/>
      <c r="I56" s="51"/>
      <c r="J56" s="51"/>
      <c r="K56" s="51"/>
      <c r="L56" s="52"/>
      <c r="M56" s="50"/>
      <c r="N56" s="51"/>
      <c r="O56" s="51"/>
      <c r="P56" s="51"/>
      <c r="Q56" s="51"/>
      <c r="R56" s="52"/>
      <c r="S56" s="53"/>
      <c r="T56" s="53"/>
      <c r="U56" s="50"/>
      <c r="V56" s="51"/>
      <c r="W56" s="51"/>
      <c r="X56" s="51"/>
      <c r="Y56" s="51"/>
      <c r="Z56" s="51"/>
      <c r="AA56" s="52"/>
      <c r="AB56" s="50"/>
      <c r="AC56" s="51"/>
      <c r="AD56" s="51"/>
      <c r="AE56" s="51"/>
      <c r="AF56" s="51"/>
      <c r="AG56" s="51"/>
      <c r="AH56" s="52"/>
      <c r="AI56" s="50"/>
      <c r="AJ56" s="52"/>
      <c r="AK56" s="50"/>
      <c r="AL56" s="52"/>
      <c r="AM56" s="50"/>
      <c r="AN56" s="51"/>
      <c r="AO56" s="51"/>
      <c r="AP56" s="52"/>
      <c r="AQ56" s="50"/>
      <c r="AR56" s="51"/>
      <c r="AS56" s="51"/>
      <c r="AT56" s="52"/>
      <c r="AU56" s="359">
        <f>ROUND(G57+H57+I57+J57+K57+L57+S57+U57+V57+W57+X57+Y57+Z57+AA57+AI57+AJ57+AM57+AN57+AO57+AP57,3)</f>
        <v>0</v>
      </c>
      <c r="AV56" s="355">
        <f>ROUND(M57+N57+O57+P57+Q57+R57+T57+AB57+AC57+AD57+AE57+AF57+AG57+AH57+AK57+AL57+AQ57+AR57+AS57+AT57,3)</f>
        <v>0</v>
      </c>
      <c r="AW56" s="374" t="s">
        <v>151</v>
      </c>
      <c r="AX56" s="377">
        <f>ROUND(SUM(F57:AT57),3)</f>
        <v>0</v>
      </c>
    </row>
    <row r="57" spans="1:50" s="5" customFormat="1" ht="12" customHeight="1">
      <c r="A57" s="345"/>
      <c r="B57" s="346"/>
      <c r="C57" s="346"/>
      <c r="D57" s="346"/>
      <c r="E57" s="347"/>
      <c r="F57" s="263"/>
      <c r="G57" s="62">
        <f>ROUND(G56*Лист1!$N$14,3)</f>
        <v>0</v>
      </c>
      <c r="H57" s="63">
        <f>ROUND(H56*Лист1!$N$14,3)</f>
        <v>0</v>
      </c>
      <c r="I57" s="63">
        <f>ROUND(I56*Лист1!$N$14,3)</f>
        <v>0</v>
      </c>
      <c r="J57" s="63">
        <f>ROUND(J56*Лист1!$N$14,3)</f>
        <v>0</v>
      </c>
      <c r="K57" s="63">
        <f>ROUND(K56*Лист1!$N$14,3)</f>
        <v>0</v>
      </c>
      <c r="L57" s="64">
        <f>ROUND(L56*Лист1!$N$14,3)</f>
        <v>0</v>
      </c>
      <c r="M57" s="177">
        <f>ROUND(M56*Лист1!$N$15,3)</f>
        <v>0</v>
      </c>
      <c r="N57" s="178">
        <f>ROUND(N56*Лист1!$N$15,3)</f>
        <v>0</v>
      </c>
      <c r="O57" s="178">
        <f>ROUND(O56*Лист1!$N$15,3)</f>
        <v>0</v>
      </c>
      <c r="P57" s="178">
        <f>ROUND(P56*Лист1!$N$15,3)</f>
        <v>0</v>
      </c>
      <c r="Q57" s="178">
        <f>ROUND(Q56*Лист1!$N$15,3)</f>
        <v>0</v>
      </c>
      <c r="R57" s="179">
        <f>ROUND(R56*Лист1!$N$15,3)</f>
        <v>0</v>
      </c>
      <c r="S57" s="180">
        <f>ROUND(S56*Лист1!$N$14,3)</f>
        <v>0</v>
      </c>
      <c r="T57" s="180">
        <f>ROUND(T56*Лист1!$N$15,3)</f>
        <v>0</v>
      </c>
      <c r="U57" s="177">
        <f>ROUND(U56*Лист1!$N$14,3)</f>
        <v>0</v>
      </c>
      <c r="V57" s="63">
        <f>ROUND(V56*Лист1!$N$14,3)</f>
        <v>0</v>
      </c>
      <c r="W57" s="63">
        <f>ROUND(W56*Лист1!$N$14,3)</f>
        <v>0</v>
      </c>
      <c r="X57" s="178">
        <f>ROUND(X56*Лист1!$N$14,3)</f>
        <v>0</v>
      </c>
      <c r="Y57" s="178">
        <f>ROUND(Y56*Лист1!$N$14,3)</f>
        <v>0</v>
      </c>
      <c r="Z57" s="178">
        <f>ROUND(Z56*Лист1!$N$14,3)</f>
        <v>0</v>
      </c>
      <c r="AA57" s="179">
        <f>ROUND(AA56*Лист1!$N$14,3)</f>
        <v>0</v>
      </c>
      <c r="AB57" s="177">
        <f>ROUND(AB56*Лист1!$N$15,3)</f>
        <v>0</v>
      </c>
      <c r="AC57" s="63">
        <f>ROUND(AC56*Лист1!$N$15,3)</f>
        <v>0</v>
      </c>
      <c r="AD57" s="63">
        <f>ROUND(AD56*Лист1!$N$15,3)</f>
        <v>0</v>
      </c>
      <c r="AE57" s="178">
        <f>ROUND(AE56*Лист1!$N$15,3)</f>
        <v>0</v>
      </c>
      <c r="AF57" s="178">
        <f>ROUND(AF56*Лист1!$N$15,3)</f>
        <v>0</v>
      </c>
      <c r="AG57" s="178">
        <f>ROUND(AG56*Лист1!$N$15,3)</f>
        <v>0</v>
      </c>
      <c r="AH57" s="179">
        <f>ROUND(AH56*Лист1!$N$15,3)</f>
        <v>0</v>
      </c>
      <c r="AI57" s="177">
        <f>ROUND(AI56*Лист1!$N$14,3)</f>
        <v>0</v>
      </c>
      <c r="AJ57" s="179">
        <f>ROUND(AJ56*Лист1!$N$14,3)</f>
        <v>0</v>
      </c>
      <c r="AK57" s="177">
        <f>ROUND(AK56*Лист1!$N$15,3)</f>
        <v>0</v>
      </c>
      <c r="AL57" s="179">
        <f>ROUND(AL56*Лист1!$N$15,3)</f>
        <v>0</v>
      </c>
      <c r="AM57" s="177">
        <f>ROUND(AM56*Лист1!$N$14,3)</f>
        <v>0</v>
      </c>
      <c r="AN57" s="178">
        <f>ROUND(AN56*Лист1!$N$14,3)</f>
        <v>0</v>
      </c>
      <c r="AO57" s="178">
        <f>ROUND(AO56*Лист1!$N$14,3)</f>
        <v>0</v>
      </c>
      <c r="AP57" s="179">
        <f>ROUND(AP56*Лист1!$N$14,3)</f>
        <v>0</v>
      </c>
      <c r="AQ57" s="177">
        <f>ROUND(AQ56*Лист1!$N$15,3)</f>
        <v>0</v>
      </c>
      <c r="AR57" s="178">
        <f>ROUND(AR56*Лист1!$N$15,3)</f>
        <v>0</v>
      </c>
      <c r="AS57" s="178">
        <f>ROUND(AS56*Лист1!$N$15,3)</f>
        <v>0</v>
      </c>
      <c r="AT57" s="179">
        <f>ROUND(AT56*Лист1!$N$15,3)</f>
        <v>0</v>
      </c>
      <c r="AU57" s="359"/>
      <c r="AV57" s="355"/>
      <c r="AW57" s="374"/>
      <c r="AX57" s="378"/>
    </row>
    <row r="58" spans="1:50" s="5" customFormat="1" ht="12" customHeight="1">
      <c r="A58" s="342" t="s">
        <v>159</v>
      </c>
      <c r="B58" s="343"/>
      <c r="C58" s="343"/>
      <c r="D58" s="343"/>
      <c r="E58" s="344"/>
      <c r="F58" s="263" t="s">
        <v>76</v>
      </c>
      <c r="G58" s="50"/>
      <c r="H58" s="51"/>
      <c r="I58" s="51"/>
      <c r="J58" s="51"/>
      <c r="K58" s="51"/>
      <c r="L58" s="52"/>
      <c r="M58" s="50"/>
      <c r="N58" s="51"/>
      <c r="O58" s="51"/>
      <c r="P58" s="51"/>
      <c r="Q58" s="51"/>
      <c r="R58" s="52"/>
      <c r="S58" s="53"/>
      <c r="T58" s="53"/>
      <c r="U58" s="50"/>
      <c r="V58" s="51"/>
      <c r="W58" s="51"/>
      <c r="X58" s="51"/>
      <c r="Y58" s="51"/>
      <c r="Z58" s="51"/>
      <c r="AA58" s="52"/>
      <c r="AB58" s="50"/>
      <c r="AC58" s="51"/>
      <c r="AD58" s="51"/>
      <c r="AE58" s="51"/>
      <c r="AF58" s="51"/>
      <c r="AG58" s="51"/>
      <c r="AH58" s="52"/>
      <c r="AI58" s="50"/>
      <c r="AJ58" s="52"/>
      <c r="AK58" s="50"/>
      <c r="AL58" s="52"/>
      <c r="AM58" s="50"/>
      <c r="AN58" s="51"/>
      <c r="AO58" s="51"/>
      <c r="AP58" s="52"/>
      <c r="AQ58" s="50"/>
      <c r="AR58" s="51"/>
      <c r="AS58" s="51"/>
      <c r="AT58" s="52"/>
      <c r="AU58" s="359">
        <f>ROUND(G59+H59+I59+J59+K59+L59+S59+U59+V59+W59+X59+Y59+Z59+AA59+AI59+AJ59+AM59+AN59+AO59+AP59,3)</f>
        <v>0</v>
      </c>
      <c r="AV58" s="355">
        <f>ROUND(M59+N59+O59+P59+Q59+R59+T59+AB59+AC59+AD59+AE59+AF59+AG59+AH59+AK59+AL59+AQ59+AR59+AS59+AT59,3)</f>
        <v>0</v>
      </c>
      <c r="AW58" s="374" t="s">
        <v>152</v>
      </c>
      <c r="AX58" s="373">
        <f>ROUND(SUM(F59:AT59),3)</f>
        <v>0</v>
      </c>
    </row>
    <row r="59" spans="1:50" s="7" customFormat="1" ht="12" customHeight="1">
      <c r="A59" s="345"/>
      <c r="B59" s="346"/>
      <c r="C59" s="346"/>
      <c r="D59" s="346"/>
      <c r="E59" s="347"/>
      <c r="F59" s="263"/>
      <c r="G59" s="62">
        <f>ROUND(G58*Лист1!$N$14,3)</f>
        <v>0</v>
      </c>
      <c r="H59" s="63">
        <f>ROUND(H58*Лист1!$N$14,3)</f>
        <v>0</v>
      </c>
      <c r="I59" s="63">
        <f>ROUND(I58*Лист1!$N$14,3)</f>
        <v>0</v>
      </c>
      <c r="J59" s="63">
        <f>ROUND(J58*Лист1!$N$14,3)</f>
        <v>0</v>
      </c>
      <c r="K59" s="63">
        <f>ROUND(K58*Лист1!$N$14,3)</f>
        <v>0</v>
      </c>
      <c r="L59" s="64">
        <f>ROUND(L58*Лист1!$N$14,3)</f>
        <v>0</v>
      </c>
      <c r="M59" s="62">
        <f>ROUND(M58*Лист1!$N$15,3)</f>
        <v>0</v>
      </c>
      <c r="N59" s="63">
        <f>ROUND(N58*Лист1!$N$15,3)</f>
        <v>0</v>
      </c>
      <c r="O59" s="63">
        <f>ROUND(O58*Лист1!$N$15,3)</f>
        <v>0</v>
      </c>
      <c r="P59" s="63">
        <f>ROUND(P58*Лист1!$N$15,3)</f>
        <v>0</v>
      </c>
      <c r="Q59" s="63">
        <f>ROUND(Q58*Лист1!$N$15,3)</f>
        <v>0</v>
      </c>
      <c r="R59" s="64">
        <f>ROUND(R58*Лист1!$N$15,3)</f>
        <v>0</v>
      </c>
      <c r="S59" s="65">
        <f>ROUND(S58*Лист1!$N$14,3)</f>
        <v>0</v>
      </c>
      <c r="T59" s="65">
        <f>ROUND(T58*Лист1!$N$15,3)</f>
        <v>0</v>
      </c>
      <c r="U59" s="62">
        <f>ROUND(U58*Лист1!$N$14,3)</f>
        <v>0</v>
      </c>
      <c r="V59" s="63">
        <f>ROUND(V58*Лист1!$N$14,3)</f>
        <v>0</v>
      </c>
      <c r="W59" s="63">
        <f>ROUND(W58*Лист1!$N$14,3)</f>
        <v>0</v>
      </c>
      <c r="X59" s="63">
        <f>ROUND(X58*Лист1!$N$14,3)</f>
        <v>0</v>
      </c>
      <c r="Y59" s="63">
        <f>ROUND(Y58*Лист1!$N$14,3)</f>
        <v>0</v>
      </c>
      <c r="Z59" s="63">
        <f>ROUND(Z58*Лист1!$N$14,3)</f>
        <v>0</v>
      </c>
      <c r="AA59" s="64">
        <f>ROUND(AA58*Лист1!$N$14,3)</f>
        <v>0</v>
      </c>
      <c r="AB59" s="62">
        <f>ROUND(AB58*Лист1!$N$15,3)</f>
        <v>0</v>
      </c>
      <c r="AC59" s="63">
        <f>ROUND(AC58*Лист1!$N$15,3)</f>
        <v>0</v>
      </c>
      <c r="AD59" s="63">
        <f>ROUND(AD58*Лист1!$N$15,3)</f>
        <v>0</v>
      </c>
      <c r="AE59" s="63">
        <f>ROUND(AE58*Лист1!$N$15,3)</f>
        <v>0</v>
      </c>
      <c r="AF59" s="63">
        <f>ROUND(AF58*Лист1!$N$15,3)</f>
        <v>0</v>
      </c>
      <c r="AG59" s="63">
        <f>ROUND(AG58*Лист1!$N$15,3)</f>
        <v>0</v>
      </c>
      <c r="AH59" s="64">
        <f>ROUND(AH58*Лист1!$N$15,3)</f>
        <v>0</v>
      </c>
      <c r="AI59" s="62">
        <f>ROUND(AI58*Лист1!$N$14,3)</f>
        <v>0</v>
      </c>
      <c r="AJ59" s="64">
        <f>ROUND(AJ58*Лист1!$N$14,3)</f>
        <v>0</v>
      </c>
      <c r="AK59" s="62">
        <f>ROUND(AK58*Лист1!$N$15,3)</f>
        <v>0</v>
      </c>
      <c r="AL59" s="64">
        <f>ROUND(AL58*Лист1!$N$15,3)</f>
        <v>0</v>
      </c>
      <c r="AM59" s="62">
        <f>ROUND(AM58*Лист1!$N$14,3)</f>
        <v>0</v>
      </c>
      <c r="AN59" s="63">
        <f>ROUND(AN58*Лист1!$N$14,3)</f>
        <v>0</v>
      </c>
      <c r="AO59" s="63">
        <f>ROUND(AO58*Лист1!$N$14,3)</f>
        <v>0</v>
      </c>
      <c r="AP59" s="64">
        <f>ROUND(AP58*Лист1!$N$14,3)</f>
        <v>0</v>
      </c>
      <c r="AQ59" s="62">
        <f>ROUND(AQ58*Лист1!$N$15,3)</f>
        <v>0</v>
      </c>
      <c r="AR59" s="63">
        <f>ROUND(AR58*Лист1!$N$15,3)</f>
        <v>0</v>
      </c>
      <c r="AS59" s="63">
        <f>ROUND(AS58*Лист1!$N$15,3)</f>
        <v>0</v>
      </c>
      <c r="AT59" s="64">
        <f>ROUND(AT58*Лист1!$N$15,3)</f>
        <v>0</v>
      </c>
      <c r="AU59" s="359"/>
      <c r="AV59" s="355"/>
      <c r="AW59" s="374"/>
      <c r="AX59" s="373"/>
    </row>
    <row r="60" spans="1:50" s="4" customFormat="1" ht="12" customHeight="1">
      <c r="A60" s="342" t="s">
        <v>81</v>
      </c>
      <c r="B60" s="343"/>
      <c r="C60" s="343"/>
      <c r="D60" s="343"/>
      <c r="E60" s="344"/>
      <c r="F60" s="263" t="s">
        <v>76</v>
      </c>
      <c r="G60" s="50"/>
      <c r="H60" s="51"/>
      <c r="I60" s="51">
        <v>2.0000000000000001E-4</v>
      </c>
      <c r="J60" s="51"/>
      <c r="K60" s="51"/>
      <c r="L60" s="52"/>
      <c r="M60" s="50"/>
      <c r="N60" s="51"/>
      <c r="O60" s="51">
        <v>2.9999999999999997E-4</v>
      </c>
      <c r="P60" s="51"/>
      <c r="Q60" s="51"/>
      <c r="R60" s="52"/>
      <c r="S60" s="53"/>
      <c r="T60" s="53"/>
      <c r="U60" s="50"/>
      <c r="V60" s="51"/>
      <c r="W60" s="51"/>
      <c r="X60" s="51"/>
      <c r="Y60" s="51"/>
      <c r="Z60" s="51"/>
      <c r="AA60" s="52"/>
      <c r="AB60" s="50"/>
      <c r="AC60" s="51"/>
      <c r="AD60" s="51"/>
      <c r="AE60" s="51"/>
      <c r="AF60" s="51"/>
      <c r="AG60" s="51"/>
      <c r="AH60" s="52"/>
      <c r="AI60" s="50"/>
      <c r="AJ60" s="52"/>
      <c r="AK60" s="50"/>
      <c r="AL60" s="52"/>
      <c r="AM60" s="50"/>
      <c r="AN60" s="51"/>
      <c r="AO60" s="51"/>
      <c r="AP60" s="52"/>
      <c r="AQ60" s="50"/>
      <c r="AR60" s="51"/>
      <c r="AS60" s="51"/>
      <c r="AT60" s="52"/>
      <c r="AU60" s="359">
        <f>ROUND(G61+H61+I61+J61+K61+L61+S61+U61+V61+W61+X61+Y61+Z61+AA61+AI61+AJ61+AM61+AN61+AO61+AP61,3)</f>
        <v>0</v>
      </c>
      <c r="AV60" s="355">
        <f>ROUND(M61+N61+O61+P61+Q61+R61+T61+AB61+AC61+AD61+AE61+AF61+AG61+AH61+AK61+AL61+AQ61+AR61+AS61+AT61,3)</f>
        <v>0</v>
      </c>
      <c r="AW60" s="374" t="s">
        <v>153</v>
      </c>
      <c r="AX60" s="373">
        <f>ROUND(SUM(F61:AT61),3)</f>
        <v>0</v>
      </c>
    </row>
    <row r="61" spans="1:50" s="4" customFormat="1" ht="12" customHeight="1">
      <c r="A61" s="345"/>
      <c r="B61" s="346"/>
      <c r="C61" s="346"/>
      <c r="D61" s="346"/>
      <c r="E61" s="347"/>
      <c r="F61" s="263"/>
      <c r="G61" s="54">
        <f>ROUND(G60*Лист1!$N$14,3)</f>
        <v>0</v>
      </c>
      <c r="H61" s="55">
        <f>ROUND(H60*Лист1!$N$14,3)</f>
        <v>0</v>
      </c>
      <c r="I61" s="55">
        <f>ROUND(I60*Лист1!$N$14,3)</f>
        <v>0</v>
      </c>
      <c r="J61" s="55">
        <f>ROUND(J60*Лист1!$N$14,3)</f>
        <v>0</v>
      </c>
      <c r="K61" s="55">
        <f>ROUND(K60*Лист1!$N$14,3)</f>
        <v>0</v>
      </c>
      <c r="L61" s="56">
        <f>ROUND(L60*Лист1!$N$14,3)</f>
        <v>0</v>
      </c>
      <c r="M61" s="54">
        <f>ROUND(M60*Лист1!$N$15,3)</f>
        <v>0</v>
      </c>
      <c r="N61" s="55">
        <f>ROUND(N60*Лист1!$N$15,3)</f>
        <v>0</v>
      </c>
      <c r="O61" s="55">
        <f>ROUND(O60*Лист1!$N$15,3)</f>
        <v>0</v>
      </c>
      <c r="P61" s="55">
        <f>ROUND(P60*Лист1!$N$15,3)</f>
        <v>0</v>
      </c>
      <c r="Q61" s="55">
        <f>ROUND(Q60*Лист1!$N$15,3)</f>
        <v>0</v>
      </c>
      <c r="R61" s="56">
        <f>ROUND(R60*Лист1!$N$15,3)</f>
        <v>0</v>
      </c>
      <c r="S61" s="61">
        <f>ROUND(S60*Лист1!$N$14,3)</f>
        <v>0</v>
      </c>
      <c r="T61" s="61">
        <f>ROUND(T60*Лист1!$N$15,3)</f>
        <v>0</v>
      </c>
      <c r="U61" s="54">
        <f>ROUND(U60*Лист1!$N$14,3)</f>
        <v>0</v>
      </c>
      <c r="V61" s="55">
        <f>ROUND(V60*Лист1!$N$14,3)</f>
        <v>0</v>
      </c>
      <c r="W61" s="55">
        <f>ROUND(W60*Лист1!$N$14,3)</f>
        <v>0</v>
      </c>
      <c r="X61" s="55">
        <f>ROUND(X60*Лист1!$N$14,3)</f>
        <v>0</v>
      </c>
      <c r="Y61" s="55">
        <f>ROUND(Y60*Лист1!$N$14,3)</f>
        <v>0</v>
      </c>
      <c r="Z61" s="55">
        <f>ROUND(Z60*Лист1!$N$14,3)</f>
        <v>0</v>
      </c>
      <c r="AA61" s="56">
        <f>ROUND(AA60*Лист1!$N$14,3)</f>
        <v>0</v>
      </c>
      <c r="AB61" s="54">
        <f>ROUND(AB60*Лист1!$N$15,3)</f>
        <v>0</v>
      </c>
      <c r="AC61" s="55">
        <f>ROUND(AC60*Лист1!$N$15,3)</f>
        <v>0</v>
      </c>
      <c r="AD61" s="55">
        <f>ROUND(AD60*Лист1!$N$15,3)</f>
        <v>0</v>
      </c>
      <c r="AE61" s="55">
        <f>ROUND(AE60*Лист1!$N$15,3)</f>
        <v>0</v>
      </c>
      <c r="AF61" s="55">
        <f>ROUND(AF60*Лист1!$N$15,3)</f>
        <v>0</v>
      </c>
      <c r="AG61" s="55">
        <f>ROUND(AG60*Лист1!$N$15,3)</f>
        <v>0</v>
      </c>
      <c r="AH61" s="56">
        <f>ROUND(AH60*Лист1!$N$15,3)</f>
        <v>0</v>
      </c>
      <c r="AI61" s="54">
        <f>ROUND(AI60*Лист1!$N$14,3)</f>
        <v>0</v>
      </c>
      <c r="AJ61" s="56">
        <f>ROUND(AJ60*Лист1!$N$14,3)</f>
        <v>0</v>
      </c>
      <c r="AK61" s="54">
        <f>ROUND(AK60*Лист1!$N$15,3)</f>
        <v>0</v>
      </c>
      <c r="AL61" s="56">
        <f>ROUND(AL60*Лист1!$N$15,3)</f>
        <v>0</v>
      </c>
      <c r="AM61" s="54">
        <f>ROUND(AM60*Лист1!$N$14,3)</f>
        <v>0</v>
      </c>
      <c r="AN61" s="55">
        <f>ROUND(AN60*Лист1!$N$14,3)</f>
        <v>0</v>
      </c>
      <c r="AO61" s="55">
        <f>ROUND(AO60*Лист1!$N$14,3)</f>
        <v>0</v>
      </c>
      <c r="AP61" s="56">
        <f>ROUND(AP60*Лист1!$N$14,3)</f>
        <v>0</v>
      </c>
      <c r="AQ61" s="54">
        <f>ROUND(AQ60*Лист1!$N$15,3)</f>
        <v>0</v>
      </c>
      <c r="AR61" s="55">
        <f>ROUND(AR60*Лист1!$N$15,3)</f>
        <v>0</v>
      </c>
      <c r="AS61" s="55">
        <f>ROUND(AS60*Лист1!$N$15,3)</f>
        <v>0</v>
      </c>
      <c r="AT61" s="56">
        <f>ROUND(AT60*Лист1!$N$15,3)</f>
        <v>0</v>
      </c>
      <c r="AU61" s="359"/>
      <c r="AV61" s="355"/>
      <c r="AW61" s="374"/>
      <c r="AX61" s="373"/>
    </row>
    <row r="62" spans="1:50" s="6" customFormat="1" ht="12" customHeight="1">
      <c r="A62" s="342" t="s">
        <v>82</v>
      </c>
      <c r="B62" s="343"/>
      <c r="C62" s="343"/>
      <c r="D62" s="343"/>
      <c r="E62" s="344"/>
      <c r="F62" s="263" t="s">
        <v>76</v>
      </c>
      <c r="G62" s="50"/>
      <c r="H62" s="51"/>
      <c r="I62" s="51"/>
      <c r="J62" s="51"/>
      <c r="K62" s="51"/>
      <c r="L62" s="52"/>
      <c r="M62" s="50"/>
      <c r="N62" s="51"/>
      <c r="O62" s="51"/>
      <c r="P62" s="51"/>
      <c r="Q62" s="51"/>
      <c r="R62" s="52"/>
      <c r="S62" s="53"/>
      <c r="T62" s="53"/>
      <c r="U62" s="50"/>
      <c r="V62" s="51"/>
      <c r="W62" s="51"/>
      <c r="X62" s="51"/>
      <c r="Y62" s="51"/>
      <c r="Z62" s="51"/>
      <c r="AA62" s="52"/>
      <c r="AB62" s="50"/>
      <c r="AC62" s="51"/>
      <c r="AD62" s="51"/>
      <c r="AE62" s="51"/>
      <c r="AF62" s="51"/>
      <c r="AG62" s="51"/>
      <c r="AH62" s="52"/>
      <c r="AI62" s="50"/>
      <c r="AJ62" s="52">
        <v>2.0000000000000001E-4</v>
      </c>
      <c r="AK62" s="50"/>
      <c r="AL62" s="52">
        <v>2.9999999999999997E-4</v>
      </c>
      <c r="AM62" s="50"/>
      <c r="AN62" s="51"/>
      <c r="AO62" s="51"/>
      <c r="AP62" s="52"/>
      <c r="AQ62" s="50"/>
      <c r="AR62" s="51"/>
      <c r="AS62" s="51"/>
      <c r="AT62" s="52"/>
      <c r="AU62" s="359">
        <f>ROUND(G63+H63+I63+J63+K63+L63+S63+U63+V63+W63+X63+Y63+Z63+AA63+AI63+AJ63+AM63+AN63+AO63+AP63,3)</f>
        <v>0</v>
      </c>
      <c r="AV62" s="355">
        <f>ROUND(M63+N63+O63+P63+Q63+R63+T63+AB63+AC63+AD63+AE63+AF63+AG63+AH63+AK63+AL63+AQ63+AR63+AS63+AT63,3)</f>
        <v>0</v>
      </c>
      <c r="AW62" s="374" t="s">
        <v>154</v>
      </c>
      <c r="AX62" s="373">
        <f>ROUND(SUM(F63:AT63),3)</f>
        <v>0</v>
      </c>
    </row>
    <row r="63" spans="1:50" s="6" customFormat="1" ht="12" customHeight="1">
      <c r="A63" s="345"/>
      <c r="B63" s="346"/>
      <c r="C63" s="346"/>
      <c r="D63" s="346"/>
      <c r="E63" s="347"/>
      <c r="F63" s="263"/>
      <c r="G63" s="181">
        <f>ROUND(G62*Лист1!$N$14,3)</f>
        <v>0</v>
      </c>
      <c r="H63" s="182">
        <f>ROUND(H62*Лист1!$N$14,3)</f>
        <v>0</v>
      </c>
      <c r="I63" s="182">
        <f>ROUND(I62*Лист1!$N$14,4)</f>
        <v>0</v>
      </c>
      <c r="J63" s="182">
        <f>ROUND(J62*Лист1!$N$14,4)</f>
        <v>0</v>
      </c>
      <c r="K63" s="182">
        <f>ROUND(K62*Лист1!$N$14,4)</f>
        <v>0</v>
      </c>
      <c r="L63" s="183">
        <f>ROUND(L62*Лист1!$N$14,4)</f>
        <v>0</v>
      </c>
      <c r="M63" s="184">
        <f>ROUND(M62*Лист1!$N$15,4)</f>
        <v>0</v>
      </c>
      <c r="N63" s="185">
        <f>ROUND(N62*Лист1!$N$15,4)</f>
        <v>0</v>
      </c>
      <c r="O63" s="185">
        <f>ROUND(O62*Лист1!$N$15,4)</f>
        <v>0</v>
      </c>
      <c r="P63" s="185">
        <f>ROUND(P62*Лист1!$N$15,4)</f>
        <v>0</v>
      </c>
      <c r="Q63" s="185">
        <f>ROUND(Q62*Лист1!$N$15,4)</f>
        <v>0</v>
      </c>
      <c r="R63" s="186">
        <f>ROUND(R62*Лист1!$N$15,4)</f>
        <v>0</v>
      </c>
      <c r="S63" s="187">
        <f>ROUND(S62*Лист1!$N$14,4)</f>
        <v>0</v>
      </c>
      <c r="T63" s="187">
        <f>ROUND(T62*Лист1!$N$15,4)</f>
        <v>0</v>
      </c>
      <c r="U63" s="184">
        <f>ROUND(U62*Лист1!$N$14,4)</f>
        <v>0</v>
      </c>
      <c r="V63" s="182">
        <f>ROUND(V62*Лист1!$N$14,4)</f>
        <v>0</v>
      </c>
      <c r="W63" s="182">
        <f>ROUND(W62*Лист1!$N$14,4)</f>
        <v>0</v>
      </c>
      <c r="X63" s="185">
        <f>ROUND(X62*Лист1!$N$14,4)</f>
        <v>0</v>
      </c>
      <c r="Y63" s="185">
        <f>ROUND(Y62*Лист1!$N$14,4)</f>
        <v>0</v>
      </c>
      <c r="Z63" s="185">
        <f>ROUND(Z62*Лист1!$N$14,4)</f>
        <v>0</v>
      </c>
      <c r="AA63" s="186">
        <f>ROUND(AA62*Лист1!$N$14,4)</f>
        <v>0</v>
      </c>
      <c r="AB63" s="184">
        <f>ROUND(AB62*Лист1!$N$15,4)</f>
        <v>0</v>
      </c>
      <c r="AC63" s="182">
        <f>ROUND(AC62*Лист1!$N$15,4)</f>
        <v>0</v>
      </c>
      <c r="AD63" s="182">
        <f>ROUND(AD62*Лист1!$N$15,4)</f>
        <v>0</v>
      </c>
      <c r="AE63" s="185">
        <f>ROUND(AE62*Лист1!$N$15,4)</f>
        <v>0</v>
      </c>
      <c r="AF63" s="185">
        <f>ROUND(AF62*Лист1!$N$15,4)</f>
        <v>0</v>
      </c>
      <c r="AG63" s="185">
        <f>ROUND(AG62*Лист1!$N$15,4)</f>
        <v>0</v>
      </c>
      <c r="AH63" s="186">
        <f>ROUND(AH62*Лист1!$N$15,4)</f>
        <v>0</v>
      </c>
      <c r="AI63" s="184">
        <f>ROUND(AI62*Лист1!$N$14,4)</f>
        <v>0</v>
      </c>
      <c r="AJ63" s="186">
        <f>ROUND(AJ62*Лист1!$N$14,4)</f>
        <v>0</v>
      </c>
      <c r="AK63" s="184">
        <f>ROUND(AK62*Лист1!$N$15,4)</f>
        <v>0</v>
      </c>
      <c r="AL63" s="186">
        <f>ROUND(AL62*Лист1!$N$15,4)</f>
        <v>0</v>
      </c>
      <c r="AM63" s="184">
        <f>ROUND(AM62*Лист1!$N$14,4)</f>
        <v>0</v>
      </c>
      <c r="AN63" s="185">
        <f>ROUND(AN62*Лист1!$N$14,4)</f>
        <v>0</v>
      </c>
      <c r="AO63" s="185">
        <f>ROUND(AO62*Лист1!$N$14,4)</f>
        <v>0</v>
      </c>
      <c r="AP63" s="186">
        <f>ROUND(AP62*Лист1!$N$14,4)</f>
        <v>0</v>
      </c>
      <c r="AQ63" s="184">
        <f>ROUND(AQ62*Лист1!$N$15,4)</f>
        <v>0</v>
      </c>
      <c r="AR63" s="185">
        <f>ROUND(AR62*Лист1!$N$15,4)</f>
        <v>0</v>
      </c>
      <c r="AS63" s="185">
        <f>ROUND(AS62*Лист1!$N$15,4)</f>
        <v>0</v>
      </c>
      <c r="AT63" s="186">
        <f>ROUND(AT62*Лист1!$N$15,4)</f>
        <v>0</v>
      </c>
      <c r="AU63" s="359"/>
      <c r="AV63" s="355"/>
      <c r="AW63" s="374"/>
      <c r="AX63" s="373"/>
    </row>
    <row r="64" spans="1:50" s="6" customFormat="1" ht="12" customHeight="1">
      <c r="A64" s="342" t="s">
        <v>78</v>
      </c>
      <c r="B64" s="343"/>
      <c r="C64" s="343"/>
      <c r="D64" s="343"/>
      <c r="E64" s="344"/>
      <c r="F64" s="263" t="s">
        <v>76</v>
      </c>
      <c r="G64" s="50"/>
      <c r="H64" s="51"/>
      <c r="I64" s="51"/>
      <c r="J64" s="51"/>
      <c r="K64" s="51"/>
      <c r="L64" s="52"/>
      <c r="M64" s="50"/>
      <c r="N64" s="51"/>
      <c r="O64" s="51"/>
      <c r="P64" s="51"/>
      <c r="Q64" s="51"/>
      <c r="R64" s="52"/>
      <c r="S64" s="53"/>
      <c r="T64" s="53"/>
      <c r="U64" s="50">
        <v>1.2E-4</v>
      </c>
      <c r="V64" s="51"/>
      <c r="W64" s="51"/>
      <c r="X64" s="51"/>
      <c r="Y64" s="51">
        <v>1.8000000000000001E-4</v>
      </c>
      <c r="Z64" s="51"/>
      <c r="AA64" s="52"/>
      <c r="AB64" s="50">
        <v>1.4999999999999999E-4</v>
      </c>
      <c r="AC64" s="51"/>
      <c r="AD64" s="51"/>
      <c r="AE64" s="51"/>
      <c r="AF64" s="51">
        <v>2.0000000000000001E-4</v>
      </c>
      <c r="AG64" s="51"/>
      <c r="AH64" s="52"/>
      <c r="AI64" s="50"/>
      <c r="AJ64" s="52"/>
      <c r="AK64" s="50"/>
      <c r="AL64" s="52"/>
      <c r="AM64" s="50"/>
      <c r="AN64" s="51"/>
      <c r="AO64" s="51"/>
      <c r="AP64" s="52"/>
      <c r="AQ64" s="50"/>
      <c r="AR64" s="51"/>
      <c r="AS64" s="51"/>
      <c r="AT64" s="52"/>
      <c r="AU64" s="359">
        <f>ROUND(G65+H65+I65+J65+K65+L65+S65+U65+V65+W65+X65+Y65+Z65+AA65+AI65+AJ65+AM65+AN65+AO65+AP65,3)</f>
        <v>0</v>
      </c>
      <c r="AV64" s="355">
        <f>ROUND(M65+N65+O65+P65+Q65+R65+T65+AB65+AC65+AD65+AE65+AF65+AG65+AH65+AK65+AL65+AQ65+AR65+AS65+AT65,3)</f>
        <v>0</v>
      </c>
      <c r="AW64" s="374" t="s">
        <v>155</v>
      </c>
      <c r="AX64" s="373">
        <f>ROUND(SUM(F65:AT65),3)</f>
        <v>0</v>
      </c>
    </row>
    <row r="65" spans="1:50" s="6" customFormat="1" ht="12" customHeight="1">
      <c r="A65" s="345"/>
      <c r="B65" s="346"/>
      <c r="C65" s="346"/>
      <c r="D65" s="346"/>
      <c r="E65" s="347"/>
      <c r="F65" s="263"/>
      <c r="G65" s="62">
        <f>ROUND(G64*Лист1!$N$14,3)</f>
        <v>0</v>
      </c>
      <c r="H65" s="63">
        <f>ROUND(H64*Лист1!$N$14,3)</f>
        <v>0</v>
      </c>
      <c r="I65" s="63">
        <f>ROUND(I64*Лист1!$N$14,3)</f>
        <v>0</v>
      </c>
      <c r="J65" s="63">
        <f>ROUND(J64*Лист1!$N$14,3)</f>
        <v>0</v>
      </c>
      <c r="K65" s="63">
        <f>ROUND(K64*Лист1!$N$14,3)</f>
        <v>0</v>
      </c>
      <c r="L65" s="64">
        <f>ROUND(L64*Лист1!$N$14,3)</f>
        <v>0</v>
      </c>
      <c r="M65" s="177">
        <f>ROUND(M64*Лист1!$N$15,3)</f>
        <v>0</v>
      </c>
      <c r="N65" s="178">
        <f>ROUND(N64*Лист1!$N$15,3)</f>
        <v>0</v>
      </c>
      <c r="O65" s="178">
        <f>ROUND(O64*Лист1!$N$15,3)</f>
        <v>0</v>
      </c>
      <c r="P65" s="178">
        <f>ROUND(P64*Лист1!$N$15,3)</f>
        <v>0</v>
      </c>
      <c r="Q65" s="178">
        <f>ROUND(Q64*Лист1!$N$15,3)</f>
        <v>0</v>
      </c>
      <c r="R65" s="179">
        <f>ROUND(R64*Лист1!$N$15,3)</f>
        <v>0</v>
      </c>
      <c r="S65" s="180">
        <f>ROUND(S64*Лист1!$N$14,3)</f>
        <v>0</v>
      </c>
      <c r="T65" s="180">
        <f>ROUND(T64*Лист1!$N$15,3)</f>
        <v>0</v>
      </c>
      <c r="U65" s="177">
        <f>ROUND(U64*Лист1!$N$14,3)</f>
        <v>0</v>
      </c>
      <c r="V65" s="63">
        <f>ROUND(V64*Лист1!$N$14,3)</f>
        <v>0</v>
      </c>
      <c r="W65" s="63">
        <f>ROUND(W64*Лист1!$N$14,3)</f>
        <v>0</v>
      </c>
      <c r="X65" s="178">
        <f>ROUND(X64*Лист1!$N$14,3)</f>
        <v>0</v>
      </c>
      <c r="Y65" s="178">
        <f>ROUND(Y64*Лист1!$N$14,3)</f>
        <v>0</v>
      </c>
      <c r="Z65" s="178">
        <f>ROUND(Z64*Лист1!$N$14,3)</f>
        <v>0</v>
      </c>
      <c r="AA65" s="179">
        <f>ROUND(AA64*Лист1!$N$14,3)</f>
        <v>0</v>
      </c>
      <c r="AB65" s="177">
        <f>ROUND(AB64*Лист1!$N$15,3)</f>
        <v>0</v>
      </c>
      <c r="AC65" s="63">
        <f>ROUND(AC64*Лист1!$N$15,3)</f>
        <v>0</v>
      </c>
      <c r="AD65" s="63">
        <f>ROUND(AD64*Лист1!$N$15,3)</f>
        <v>0</v>
      </c>
      <c r="AE65" s="178">
        <f>ROUND(AE64*Лист1!$N$15,3)</f>
        <v>0</v>
      </c>
      <c r="AF65" s="178">
        <f>ROUND(AF64*Лист1!$N$15,3)</f>
        <v>0</v>
      </c>
      <c r="AG65" s="178">
        <f>ROUND(AG64*Лист1!$N$15,3)</f>
        <v>0</v>
      </c>
      <c r="AH65" s="179">
        <f>ROUND(AH64*Лист1!$N$15,3)</f>
        <v>0</v>
      </c>
      <c r="AI65" s="177">
        <f>ROUND(AI64*Лист1!$N$14,3)</f>
        <v>0</v>
      </c>
      <c r="AJ65" s="179">
        <f>ROUND(AJ64*Лист1!$N$14,3)</f>
        <v>0</v>
      </c>
      <c r="AK65" s="177">
        <f>ROUND(AK64*Лист1!$N$15,3)</f>
        <v>0</v>
      </c>
      <c r="AL65" s="179">
        <f>ROUND(AL64*Лист1!$N$15,3)</f>
        <v>0</v>
      </c>
      <c r="AM65" s="177">
        <f>ROUND(AM64*Лист1!$N$14,3)</f>
        <v>0</v>
      </c>
      <c r="AN65" s="178">
        <f>ROUND(AN64*Лист1!$N$14,3)</f>
        <v>0</v>
      </c>
      <c r="AO65" s="178">
        <f>ROUND(AO64*Лист1!$N$14,3)</f>
        <v>0</v>
      </c>
      <c r="AP65" s="179">
        <f>ROUND(AP64*Лист1!$N$14,3)</f>
        <v>0</v>
      </c>
      <c r="AQ65" s="177">
        <f>ROUND(AQ64*Лист1!$N$15,3)</f>
        <v>0</v>
      </c>
      <c r="AR65" s="178">
        <f>ROUND(AR64*Лист1!$N$15,3)</f>
        <v>0</v>
      </c>
      <c r="AS65" s="178">
        <f>ROUND(AS64*Лист1!$N$15,3)</f>
        <v>0</v>
      </c>
      <c r="AT65" s="179">
        <f>ROUND(AT64*Лист1!$N$15,3)</f>
        <v>0</v>
      </c>
      <c r="AU65" s="359"/>
      <c r="AV65" s="355"/>
      <c r="AW65" s="374"/>
      <c r="AX65" s="373"/>
    </row>
    <row r="66" spans="1:50" s="4" customFormat="1" ht="12" customHeight="1">
      <c r="A66" s="342" t="s">
        <v>160</v>
      </c>
      <c r="B66" s="343"/>
      <c r="C66" s="343"/>
      <c r="D66" s="343"/>
      <c r="E66" s="344"/>
      <c r="F66" s="263" t="s">
        <v>76</v>
      </c>
      <c r="G66" s="39"/>
      <c r="H66" s="40"/>
      <c r="I66" s="40"/>
      <c r="J66" s="40"/>
      <c r="K66" s="40"/>
      <c r="L66" s="41"/>
      <c r="M66" s="39"/>
      <c r="N66" s="40"/>
      <c r="O66" s="40"/>
      <c r="P66" s="40"/>
      <c r="Q66" s="40"/>
      <c r="R66" s="41"/>
      <c r="S66" s="42"/>
      <c r="T66" s="42"/>
      <c r="U66" s="39"/>
      <c r="V66" s="40"/>
      <c r="W66" s="40"/>
      <c r="X66" s="40"/>
      <c r="Y66" s="40"/>
      <c r="Z66" s="40"/>
      <c r="AA66" s="41"/>
      <c r="AB66" s="39"/>
      <c r="AC66" s="40"/>
      <c r="AD66" s="40"/>
      <c r="AE66" s="40"/>
      <c r="AF66" s="40"/>
      <c r="AG66" s="40"/>
      <c r="AH66" s="41"/>
      <c r="AI66" s="39"/>
      <c r="AJ66" s="41"/>
      <c r="AK66" s="39"/>
      <c r="AL66" s="41"/>
      <c r="AM66" s="39"/>
      <c r="AN66" s="40"/>
      <c r="AO66" s="40"/>
      <c r="AP66" s="41"/>
      <c r="AQ66" s="39"/>
      <c r="AR66" s="40"/>
      <c r="AS66" s="40"/>
      <c r="AT66" s="41"/>
      <c r="AU66" s="359">
        <f>ROUND(G67+H67+I67+J67+K67+L67+S67+U67+V67+W67+X67+Y67+Z67+AA67+AI67+AJ67+AM67+AN67+AO67+AP67,3)</f>
        <v>0</v>
      </c>
      <c r="AV66" s="355">
        <f>ROUND(M67+N67+O67+P67+Q67+R67+T67+AB67+AC67+AD67+AE67+AF67+AG67+AH67+AK67+AL67+AQ67+AR67+AS67+AT67,3)</f>
        <v>0</v>
      </c>
      <c r="AW66" s="374" t="s">
        <v>161</v>
      </c>
      <c r="AX66" s="373">
        <f>ROUND(SUM(F67:AT67),3)</f>
        <v>0</v>
      </c>
    </row>
    <row r="67" spans="1:50" s="7" customFormat="1" ht="12" customHeight="1">
      <c r="A67" s="345"/>
      <c r="B67" s="346"/>
      <c r="C67" s="346"/>
      <c r="D67" s="346"/>
      <c r="E67" s="347"/>
      <c r="F67" s="263"/>
      <c r="G67" s="62">
        <f>ROUND(G66*Лист1!$N$14,3)</f>
        <v>0</v>
      </c>
      <c r="H67" s="63">
        <f>ROUND(H66*Лист1!$N$14,3)</f>
        <v>0</v>
      </c>
      <c r="I67" s="63">
        <f>ROUND(I66*Лист1!$N$14,3)</f>
        <v>0</v>
      </c>
      <c r="J67" s="63">
        <f>ROUND(J66*Лист1!$N$14,3)</f>
        <v>0</v>
      </c>
      <c r="K67" s="63">
        <f>ROUND(K66*Лист1!$N$14,3)</f>
        <v>0</v>
      </c>
      <c r="L67" s="64">
        <f>ROUND(L66*Лист1!$N$14,3)</f>
        <v>0</v>
      </c>
      <c r="M67" s="62">
        <f>ROUND(M66*Лист1!$N$15,3)</f>
        <v>0</v>
      </c>
      <c r="N67" s="63">
        <f>ROUND(N66*Лист1!$N$15,3)</f>
        <v>0</v>
      </c>
      <c r="O67" s="63">
        <f>ROUND(O66*Лист1!$N$15,3)</f>
        <v>0</v>
      </c>
      <c r="P67" s="63">
        <f>ROUND(P66*Лист1!$N$15,3)</f>
        <v>0</v>
      </c>
      <c r="Q67" s="63">
        <f>ROUND(Q66*Лист1!$N$15,3)</f>
        <v>0</v>
      </c>
      <c r="R67" s="64">
        <f>ROUND(R66*Лист1!$N$15,3)</f>
        <v>0</v>
      </c>
      <c r="S67" s="65">
        <f>ROUND(S66*Лист1!$N$14,3)</f>
        <v>0</v>
      </c>
      <c r="T67" s="65">
        <f>ROUND(T66*Лист1!$N$15,3)</f>
        <v>0</v>
      </c>
      <c r="U67" s="62">
        <f>ROUND(U66*Лист1!$N$14,3)</f>
        <v>0</v>
      </c>
      <c r="V67" s="63">
        <f>ROUND(V66*Лист1!$N$14,3)</f>
        <v>0</v>
      </c>
      <c r="W67" s="63">
        <f>ROUND(W66*Лист1!$N$14,3)</f>
        <v>0</v>
      </c>
      <c r="X67" s="63">
        <f>ROUND(X66*Лист1!$N$14,3)</f>
        <v>0</v>
      </c>
      <c r="Y67" s="63">
        <f>ROUND(Y66*Лист1!$N$14,3)</f>
        <v>0</v>
      </c>
      <c r="Z67" s="63">
        <f>ROUND(Z66*Лист1!$N$14,3)</f>
        <v>0</v>
      </c>
      <c r="AA67" s="64">
        <f>ROUND(AA66*Лист1!$N$14,3)</f>
        <v>0</v>
      </c>
      <c r="AB67" s="62">
        <f>ROUND(AB66*Лист1!$N$15,3)</f>
        <v>0</v>
      </c>
      <c r="AC67" s="63">
        <f>ROUND(AC66*Лист1!$N$15,3)</f>
        <v>0</v>
      </c>
      <c r="AD67" s="63">
        <f>ROUND(AD66*Лист1!$N$15,3)</f>
        <v>0</v>
      </c>
      <c r="AE67" s="63">
        <f>ROUND(AE66*Лист1!$N$15,3)</f>
        <v>0</v>
      </c>
      <c r="AF67" s="63">
        <f>ROUND(AF66*Лист1!$N$15,3)</f>
        <v>0</v>
      </c>
      <c r="AG67" s="63">
        <f>ROUND(AG66*Лист1!$N$15,3)</f>
        <v>0</v>
      </c>
      <c r="AH67" s="64">
        <f>ROUND(AH66*Лист1!$N$15,3)</f>
        <v>0</v>
      </c>
      <c r="AI67" s="62">
        <f>ROUND(AI66*Лист1!$N$14,3)</f>
        <v>0</v>
      </c>
      <c r="AJ67" s="64">
        <f>ROUND(AJ66*Лист1!$N$14,3)</f>
        <v>0</v>
      </c>
      <c r="AK67" s="62">
        <f>ROUND(AK66*Лист1!$N$15,3)</f>
        <v>0</v>
      </c>
      <c r="AL67" s="64">
        <f>ROUND(AL66*Лист1!$N$15,3)</f>
        <v>0</v>
      </c>
      <c r="AM67" s="62">
        <f>ROUND(AM66*Лист1!$N$14,3)</f>
        <v>0</v>
      </c>
      <c r="AN67" s="63">
        <f>ROUND(AN66*Лист1!$N$14,3)</f>
        <v>0</v>
      </c>
      <c r="AO67" s="63">
        <f>ROUND(AO66*Лист1!$N$14,3)</f>
        <v>0</v>
      </c>
      <c r="AP67" s="64">
        <f>ROUND(AP66*Лист1!$N$14,3)</f>
        <v>0</v>
      </c>
      <c r="AQ67" s="62">
        <f>ROUND(AQ66*Лист1!$N$15,3)</f>
        <v>0</v>
      </c>
      <c r="AR67" s="63">
        <f>ROUND(AR66*Лист1!$N$15,3)</f>
        <v>0</v>
      </c>
      <c r="AS67" s="63">
        <f>ROUND(AS66*Лист1!$N$15,3)</f>
        <v>0</v>
      </c>
      <c r="AT67" s="64">
        <f>ROUND(AT66*Лист1!$N$15,3)</f>
        <v>0</v>
      </c>
      <c r="AU67" s="359"/>
      <c r="AV67" s="355"/>
      <c r="AW67" s="374"/>
      <c r="AX67" s="373"/>
    </row>
    <row r="68" spans="1:50" s="4" customFormat="1" ht="12" customHeight="1">
      <c r="A68" s="342"/>
      <c r="B68" s="343"/>
      <c r="C68" s="343"/>
      <c r="D68" s="343"/>
      <c r="E68" s="344"/>
      <c r="F68" s="366"/>
      <c r="G68" s="50"/>
      <c r="H68" s="51"/>
      <c r="I68" s="51"/>
      <c r="J68" s="51"/>
      <c r="K68" s="51"/>
      <c r="L68" s="52"/>
      <c r="M68" s="50"/>
      <c r="N68" s="51"/>
      <c r="O68" s="51"/>
      <c r="P68" s="51"/>
      <c r="Q68" s="51"/>
      <c r="R68" s="52"/>
      <c r="S68" s="53"/>
      <c r="T68" s="53"/>
      <c r="U68" s="50"/>
      <c r="V68" s="51"/>
      <c r="W68" s="51"/>
      <c r="X68" s="51"/>
      <c r="Y68" s="51"/>
      <c r="Z68" s="51"/>
      <c r="AA68" s="52"/>
      <c r="AB68" s="50"/>
      <c r="AC68" s="51"/>
      <c r="AD68" s="51"/>
      <c r="AE68" s="51"/>
      <c r="AF68" s="51"/>
      <c r="AG68" s="51"/>
      <c r="AH68" s="52"/>
      <c r="AI68" s="50"/>
      <c r="AJ68" s="52"/>
      <c r="AK68" s="50"/>
      <c r="AL68" s="52"/>
      <c r="AM68" s="50"/>
      <c r="AN68" s="51"/>
      <c r="AO68" s="51"/>
      <c r="AP68" s="52"/>
      <c r="AQ68" s="50"/>
      <c r="AR68" s="51"/>
      <c r="AS68" s="51"/>
      <c r="AT68" s="52"/>
      <c r="AU68" s="359"/>
      <c r="AV68" s="355"/>
      <c r="AW68" s="374"/>
      <c r="AX68" s="373">
        <f>ROUND(SUM(F69:AT69),3)</f>
        <v>0</v>
      </c>
    </row>
    <row r="69" spans="1:50" s="4" customFormat="1" ht="12" customHeight="1">
      <c r="A69" s="345"/>
      <c r="B69" s="346"/>
      <c r="C69" s="346"/>
      <c r="D69" s="346"/>
      <c r="E69" s="347"/>
      <c r="F69" s="367"/>
      <c r="G69" s="54">
        <f>ROUND(G68*Лист1!$N$14,3)</f>
        <v>0</v>
      </c>
      <c r="H69" s="55">
        <f>ROUND(H68*Лист1!$N$14,3)</f>
        <v>0</v>
      </c>
      <c r="I69" s="55">
        <f>ROUND(I68*Лист1!$N$14,3)</f>
        <v>0</v>
      </c>
      <c r="J69" s="55">
        <f>ROUND(J68*Лист1!$N$14,3)</f>
        <v>0</v>
      </c>
      <c r="K69" s="55">
        <f>ROUND(K68*Лист1!$N$14,3)</f>
        <v>0</v>
      </c>
      <c r="L69" s="56">
        <f>ROUND(L68*Лист1!$N$14,3)</f>
        <v>0</v>
      </c>
      <c r="M69" s="57">
        <f>ROUND(M68*Лист1!$N$15,3)</f>
        <v>0</v>
      </c>
      <c r="N69" s="58">
        <f>ROUND(N68*Лист1!$N$15,3)</f>
        <v>0</v>
      </c>
      <c r="O69" s="58">
        <f>ROUND(O68*Лист1!$N$15,3)</f>
        <v>0</v>
      </c>
      <c r="P69" s="58">
        <f>ROUND(P68*Лист1!$N$15,3)</f>
        <v>0</v>
      </c>
      <c r="Q69" s="58">
        <f>ROUND(Q68*Лист1!$N$15,3)</f>
        <v>0</v>
      </c>
      <c r="R69" s="59">
        <f>ROUND(R68*Лист1!$N$15,3)</f>
        <v>0</v>
      </c>
      <c r="S69" s="60">
        <f>ROUND(S68*Лист1!$N$14,3)</f>
        <v>0</v>
      </c>
      <c r="T69" s="60">
        <f>ROUND(T68*Лист1!$N$15,3)</f>
        <v>0</v>
      </c>
      <c r="U69" s="57">
        <f>ROUND(U68*Лист1!$N$14,3)</f>
        <v>0</v>
      </c>
      <c r="V69" s="55">
        <f>ROUND(V68*Лист1!$N$14,3)</f>
        <v>0</v>
      </c>
      <c r="W69" s="55">
        <f>ROUND(W68*Лист1!$N$14,3)</f>
        <v>0</v>
      </c>
      <c r="X69" s="58">
        <f>ROUND(X68*Лист1!$N$14,3)</f>
        <v>0</v>
      </c>
      <c r="Y69" s="58">
        <f>ROUND(Y68*Лист1!$N$14,3)</f>
        <v>0</v>
      </c>
      <c r="Z69" s="58">
        <f>ROUND(Z68*Лист1!$N$14,3)</f>
        <v>0</v>
      </c>
      <c r="AA69" s="59">
        <f>ROUND(AA68*Лист1!$N$14,3)</f>
        <v>0</v>
      </c>
      <c r="AB69" s="57">
        <f>ROUND(AB68*Лист1!$N$15,3)</f>
        <v>0</v>
      </c>
      <c r="AC69" s="55">
        <f>ROUND(AC68*Лист1!$N$15,3)</f>
        <v>0</v>
      </c>
      <c r="AD69" s="55">
        <f>ROUND(AD68*Лист1!$N$15,3)</f>
        <v>0</v>
      </c>
      <c r="AE69" s="58">
        <f>ROUND(AE68*Лист1!$N$15,3)</f>
        <v>0</v>
      </c>
      <c r="AF69" s="58">
        <f>ROUND(AF68*Лист1!$N$15,3)</f>
        <v>0</v>
      </c>
      <c r="AG69" s="58">
        <f>ROUND(AG68*Лист1!$N$15,3)</f>
        <v>0</v>
      </c>
      <c r="AH69" s="59">
        <f>ROUND(AH68*Лист1!$N$15,3)</f>
        <v>0</v>
      </c>
      <c r="AI69" s="57">
        <f>ROUND(AI68*Лист1!$N$14,3)</f>
        <v>0</v>
      </c>
      <c r="AJ69" s="59">
        <f>ROUND(AJ68*Лист1!$N$14,3)</f>
        <v>0</v>
      </c>
      <c r="AK69" s="57">
        <f>ROUND(AK68*Лист1!$N$15,3)</f>
        <v>0</v>
      </c>
      <c r="AL69" s="59">
        <f>ROUND(AL68*Лист1!$N$15,3)</f>
        <v>0</v>
      </c>
      <c r="AM69" s="57">
        <f>ROUND(AM68*Лист1!$N$14,3)</f>
        <v>0</v>
      </c>
      <c r="AN69" s="58">
        <f>ROUND(AN68*Лист1!$N$14,3)</f>
        <v>0</v>
      </c>
      <c r="AO69" s="58">
        <f>ROUND(AO68*Лист1!$N$14,3)</f>
        <v>0</v>
      </c>
      <c r="AP69" s="59">
        <f>ROUND(AP68*Лист1!$N$14,3)</f>
        <v>0</v>
      </c>
      <c r="AQ69" s="57">
        <f>ROUND(AQ68*Лист1!$N$15,3)</f>
        <v>0</v>
      </c>
      <c r="AR69" s="58">
        <f>ROUND(AR68*Лист1!$N$15,3)</f>
        <v>0</v>
      </c>
      <c r="AS69" s="58">
        <f>ROUND(AS68*Лист1!$N$15,3)</f>
        <v>0</v>
      </c>
      <c r="AT69" s="59">
        <f>ROUND(AT68*Лист1!$N$15,3)</f>
        <v>0</v>
      </c>
      <c r="AU69" s="359"/>
      <c r="AV69" s="355"/>
      <c r="AW69" s="374"/>
      <c r="AX69" s="373"/>
    </row>
    <row r="70" spans="1:50" s="4" customFormat="1" ht="12" customHeight="1">
      <c r="A70" s="342"/>
      <c r="B70" s="343"/>
      <c r="C70" s="343"/>
      <c r="D70" s="343"/>
      <c r="E70" s="344"/>
      <c r="F70" s="366"/>
      <c r="G70" s="54"/>
      <c r="H70" s="55"/>
      <c r="I70" s="55"/>
      <c r="J70" s="55"/>
      <c r="K70" s="55"/>
      <c r="L70" s="56"/>
      <c r="M70" s="54"/>
      <c r="N70" s="55"/>
      <c r="O70" s="55"/>
      <c r="P70" s="55"/>
      <c r="Q70" s="55"/>
      <c r="R70" s="56"/>
      <c r="S70" s="61"/>
      <c r="T70" s="61"/>
      <c r="U70" s="54"/>
      <c r="V70" s="55"/>
      <c r="W70" s="55"/>
      <c r="X70" s="55"/>
      <c r="Y70" s="55"/>
      <c r="Z70" s="55"/>
      <c r="AA70" s="56"/>
      <c r="AB70" s="54"/>
      <c r="AC70" s="55"/>
      <c r="AD70" s="55"/>
      <c r="AE70" s="55"/>
      <c r="AF70" s="55"/>
      <c r="AG70" s="55"/>
      <c r="AH70" s="56"/>
      <c r="AI70" s="54"/>
      <c r="AJ70" s="56"/>
      <c r="AK70" s="54"/>
      <c r="AL70" s="56"/>
      <c r="AM70" s="54"/>
      <c r="AN70" s="55"/>
      <c r="AO70" s="55"/>
      <c r="AP70" s="56"/>
      <c r="AQ70" s="54"/>
      <c r="AR70" s="55"/>
      <c r="AS70" s="55"/>
      <c r="AT70" s="56"/>
      <c r="AU70" s="362"/>
      <c r="AV70" s="357"/>
      <c r="AW70" s="357"/>
      <c r="AX70" s="375">
        <f>ROUND(SUM(F71:AT71),2)</f>
        <v>0</v>
      </c>
    </row>
    <row r="71" spans="1:50" s="4" customFormat="1" ht="12" customHeight="1" thickBot="1">
      <c r="A71" s="369"/>
      <c r="B71" s="370"/>
      <c r="C71" s="370"/>
      <c r="D71" s="370"/>
      <c r="E71" s="371"/>
      <c r="F71" s="372"/>
      <c r="G71" s="66">
        <f>ROUND(G70*Лист1!$N$14,2)</f>
        <v>0</v>
      </c>
      <c r="H71" s="67">
        <f>ROUND(H70*Лист1!$N$14,2)</f>
        <v>0</v>
      </c>
      <c r="I71" s="67">
        <f>ROUND(I70*Лист1!$N$14,2)</f>
        <v>0</v>
      </c>
      <c r="J71" s="67">
        <f>ROUND(J70*Лист1!$N$14,2)</f>
        <v>0</v>
      </c>
      <c r="K71" s="67">
        <f>ROUND(K70*Лист1!$N$14,2)</f>
        <v>0</v>
      </c>
      <c r="L71" s="68">
        <f>ROUND(L70*Лист1!$N$14,2)</f>
        <v>0</v>
      </c>
      <c r="M71" s="69">
        <f>ROUND(M70*Лист1!$N$15,2)</f>
        <v>0</v>
      </c>
      <c r="N71" s="70">
        <f>ROUND(N70*Лист1!$N$15,2)</f>
        <v>0</v>
      </c>
      <c r="O71" s="70">
        <f>ROUND(O70*Лист1!$N$15,2)</f>
        <v>0</v>
      </c>
      <c r="P71" s="70">
        <f>ROUND(P70*Лист1!$N$15,2)</f>
        <v>0</v>
      </c>
      <c r="Q71" s="70">
        <f>ROUND(Q70*Лист1!$N$15,2)</f>
        <v>0</v>
      </c>
      <c r="R71" s="71">
        <f>ROUND(R70*Лист1!$N$15,2)</f>
        <v>0</v>
      </c>
      <c r="S71" s="72">
        <f>ROUND(S70*Лист1!$N$14,2)</f>
        <v>0</v>
      </c>
      <c r="T71" s="72">
        <f>ROUND(T70*Лист1!$N$15,2)</f>
        <v>0</v>
      </c>
      <c r="U71" s="69">
        <f>ROUND(U70*Лист1!$N$14,2)</f>
        <v>0</v>
      </c>
      <c r="V71" s="67">
        <f>ROUND(V70*Лист1!$N$14,2)</f>
        <v>0</v>
      </c>
      <c r="W71" s="67">
        <f>ROUND(W70*Лист1!$N$14,2)</f>
        <v>0</v>
      </c>
      <c r="X71" s="70">
        <f>ROUND(X70*Лист1!$N$14,2)</f>
        <v>0</v>
      </c>
      <c r="Y71" s="70">
        <f>ROUND(Y70*Лист1!$N$14,2)</f>
        <v>0</v>
      </c>
      <c r="Z71" s="70">
        <f>ROUND(Z70*Лист1!$N$14,2)</f>
        <v>0</v>
      </c>
      <c r="AA71" s="71">
        <f>ROUND(AA70*Лист1!$N$14,2)</f>
        <v>0</v>
      </c>
      <c r="AB71" s="69">
        <f>ROUND(AB70*Лист1!$N$15,2)</f>
        <v>0</v>
      </c>
      <c r="AC71" s="67">
        <f>ROUND(AC70*Лист1!$N$15,2)</f>
        <v>0</v>
      </c>
      <c r="AD71" s="67">
        <f>ROUND(AD70*Лист1!$N$15,2)</f>
        <v>0</v>
      </c>
      <c r="AE71" s="70">
        <f>ROUND(AE70*Лист1!$N$15,2)</f>
        <v>0</v>
      </c>
      <c r="AF71" s="70">
        <f>ROUND(AF70*Лист1!$N$15,2)</f>
        <v>0</v>
      </c>
      <c r="AG71" s="70">
        <f>ROUND(AG70*Лист1!$N$15,2)</f>
        <v>0</v>
      </c>
      <c r="AH71" s="71">
        <f>ROUND(AH70*Лист1!$N$15,2)</f>
        <v>0</v>
      </c>
      <c r="AI71" s="69">
        <f>ROUND(AI70*Лист1!$N$14,2)</f>
        <v>0</v>
      </c>
      <c r="AJ71" s="71">
        <f>ROUND(AJ70*Лист1!$N$14,2)</f>
        <v>0</v>
      </c>
      <c r="AK71" s="69">
        <f>ROUND(AK70*Лист1!$N$15,2)</f>
        <v>0</v>
      </c>
      <c r="AL71" s="71">
        <f>ROUND(AL70*Лист1!$N$15,2)</f>
        <v>0</v>
      </c>
      <c r="AM71" s="69">
        <f>ROUND(AM70*Лист1!$N$14,2)</f>
        <v>0</v>
      </c>
      <c r="AN71" s="70">
        <f>ROUND(AN70*Лист1!$N$14,2)</f>
        <v>0</v>
      </c>
      <c r="AO71" s="70">
        <f>ROUND(AO70*Лист1!$N$14,2)</f>
        <v>0</v>
      </c>
      <c r="AP71" s="71">
        <f>ROUND(AP70*Лист1!$N$14,2)</f>
        <v>0</v>
      </c>
      <c r="AQ71" s="69">
        <f>ROUND(AQ70*Лист1!$N$15,2)</f>
        <v>0</v>
      </c>
      <c r="AR71" s="70">
        <f>ROUND(AR70*Лист1!$N$15,2)</f>
        <v>0</v>
      </c>
      <c r="AS71" s="70">
        <f>ROUND(AS70*Лист1!$N$15,2)</f>
        <v>0</v>
      </c>
      <c r="AT71" s="71">
        <f>ROUND(AT70*Лист1!$N$15,2)</f>
        <v>0</v>
      </c>
      <c r="AU71" s="363"/>
      <c r="AV71" s="358"/>
      <c r="AW71" s="358"/>
      <c r="AX71" s="376"/>
    </row>
    <row r="72" spans="1:50" ht="3.75" customHeight="1" thickTop="1">
      <c r="A72" s="73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195"/>
      <c r="W72" s="195"/>
      <c r="X72" s="8"/>
      <c r="Y72" s="8"/>
      <c r="Z72" s="8"/>
      <c r="AA72" s="8"/>
      <c r="AB72" s="8"/>
      <c r="AC72" s="195"/>
      <c r="AD72" s="195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74">
        <f>AU72+AV72</f>
        <v>0</v>
      </c>
    </row>
    <row r="73" spans="1:50" ht="14.25" customHeight="1">
      <c r="A73" s="365" t="s">
        <v>49</v>
      </c>
      <c r="B73" s="365"/>
      <c r="C73" s="365"/>
      <c r="D73" s="365"/>
      <c r="E73" s="232" t="s">
        <v>2</v>
      </c>
      <c r="F73" s="232"/>
      <c r="G73" s="232"/>
      <c r="H73" s="232"/>
      <c r="I73" s="232"/>
      <c r="J73" s="8"/>
      <c r="K73" s="368"/>
      <c r="L73" s="368"/>
      <c r="M73" s="368"/>
      <c r="N73" s="368"/>
      <c r="O73" s="368"/>
      <c r="P73" s="76"/>
      <c r="Q73" s="364" t="s">
        <v>86</v>
      </c>
      <c r="R73" s="364"/>
      <c r="S73" s="364"/>
      <c r="T73" s="364"/>
      <c r="U73" s="232" t="s">
        <v>2</v>
      </c>
      <c r="V73" s="232"/>
      <c r="W73" s="232"/>
      <c r="X73" s="232"/>
      <c r="Y73" s="232"/>
      <c r="Z73" s="76"/>
      <c r="AA73" s="75"/>
      <c r="AB73" s="77"/>
      <c r="AC73" s="196"/>
      <c r="AD73" s="196"/>
      <c r="AE73" s="75"/>
      <c r="AF73" s="76"/>
      <c r="AG73" s="8"/>
      <c r="AH73" s="361" t="s">
        <v>87</v>
      </c>
      <c r="AI73" s="361"/>
      <c r="AJ73" s="361"/>
      <c r="AK73" s="361"/>
      <c r="AL73" s="361"/>
      <c r="AM73" s="8"/>
      <c r="AN73" s="75"/>
      <c r="AO73" s="75"/>
      <c r="AP73" s="75"/>
      <c r="AQ73" s="75"/>
      <c r="AR73" s="75"/>
      <c r="AS73" s="76"/>
      <c r="AT73" s="75"/>
      <c r="AU73" s="75"/>
      <c r="AV73" s="75"/>
      <c r="AW73" s="75"/>
      <c r="AX73" s="75"/>
    </row>
    <row r="74" spans="1:50" ht="9.75" customHeight="1">
      <c r="A74" s="365" t="s">
        <v>2</v>
      </c>
      <c r="B74" s="365"/>
      <c r="C74" s="365"/>
      <c r="D74" s="365"/>
      <c r="E74" s="356" t="s">
        <v>50</v>
      </c>
      <c r="F74" s="356"/>
      <c r="G74" s="356"/>
      <c r="H74" s="356"/>
      <c r="I74" s="356"/>
      <c r="J74" s="78"/>
      <c r="K74" s="79" t="s">
        <v>51</v>
      </c>
      <c r="L74" s="79"/>
      <c r="M74" s="79"/>
      <c r="N74" s="79"/>
      <c r="O74" s="79"/>
      <c r="P74" s="79"/>
      <c r="Q74" s="79"/>
      <c r="R74" s="79"/>
      <c r="S74" s="79"/>
      <c r="T74" s="79"/>
      <c r="U74" s="356" t="s">
        <v>50</v>
      </c>
      <c r="V74" s="356"/>
      <c r="W74" s="356"/>
      <c r="X74" s="356"/>
      <c r="Y74" s="356"/>
      <c r="Z74" s="79"/>
      <c r="AA74" s="79" t="s">
        <v>51</v>
      </c>
      <c r="AB74" s="79"/>
      <c r="AC74" s="197"/>
      <c r="AD74" s="197"/>
      <c r="AE74" s="79"/>
      <c r="AF74" s="79"/>
      <c r="AG74" s="78"/>
      <c r="AH74" s="360"/>
      <c r="AI74" s="360"/>
      <c r="AJ74" s="360"/>
      <c r="AK74" s="360"/>
      <c r="AL74" s="360"/>
      <c r="AM74" s="78"/>
      <c r="AN74" s="80" t="s">
        <v>50</v>
      </c>
      <c r="AO74" s="80"/>
      <c r="AP74" s="80"/>
      <c r="AQ74" s="80"/>
      <c r="AR74" s="80"/>
      <c r="AS74" s="79"/>
      <c r="AT74" s="80" t="s">
        <v>51</v>
      </c>
      <c r="AU74" s="80"/>
      <c r="AV74" s="80"/>
      <c r="AW74" s="80"/>
      <c r="AX74" s="80"/>
    </row>
    <row r="75" spans="1:50" ht="15" customHeight="1">
      <c r="A75" s="365" t="s">
        <v>52</v>
      </c>
      <c r="B75" s="365"/>
      <c r="C75" s="365"/>
      <c r="D75" s="365"/>
      <c r="E75" s="232" t="s">
        <v>2</v>
      </c>
      <c r="F75" s="232"/>
      <c r="G75" s="232"/>
      <c r="H75" s="232"/>
      <c r="I75" s="232"/>
      <c r="J75" s="8"/>
      <c r="K75" s="368"/>
      <c r="L75" s="368"/>
      <c r="M75" s="368"/>
      <c r="N75" s="368"/>
      <c r="O75" s="368"/>
      <c r="P75" s="76"/>
      <c r="Q75" s="365" t="s">
        <v>53</v>
      </c>
      <c r="R75" s="365"/>
      <c r="S75" s="365"/>
      <c r="T75" s="365"/>
      <c r="U75" s="232" t="s">
        <v>2</v>
      </c>
      <c r="V75" s="232"/>
      <c r="W75" s="232"/>
      <c r="X75" s="232"/>
      <c r="Y75" s="232"/>
      <c r="Z75" s="76"/>
      <c r="AA75" s="368"/>
      <c r="AB75" s="368"/>
      <c r="AC75" s="368"/>
      <c r="AD75" s="368"/>
      <c r="AE75" s="368"/>
      <c r="AF75" s="76"/>
      <c r="AG75" s="8"/>
      <c r="AH75" s="361"/>
      <c r="AI75" s="361"/>
      <c r="AJ75" s="361"/>
      <c r="AK75" s="361"/>
      <c r="AL75" s="361"/>
      <c r="AM75" s="8"/>
      <c r="AN75" s="361"/>
      <c r="AO75" s="361"/>
      <c r="AP75" s="361"/>
      <c r="AQ75" s="361"/>
      <c r="AR75" s="361"/>
      <c r="AS75" s="361"/>
      <c r="AT75" s="361"/>
      <c r="AU75" s="361"/>
      <c r="AV75" s="361"/>
      <c r="AW75" s="8"/>
      <c r="AX75" s="9"/>
    </row>
    <row r="76" spans="1:50" ht="9" customHeight="1">
      <c r="A76" s="8" t="s">
        <v>2</v>
      </c>
      <c r="B76" s="8"/>
      <c r="C76" s="8" t="s">
        <v>2</v>
      </c>
      <c r="D76" s="8"/>
      <c r="E76" s="356" t="s">
        <v>50</v>
      </c>
      <c r="F76" s="356"/>
      <c r="G76" s="356"/>
      <c r="H76" s="356"/>
      <c r="I76" s="356"/>
      <c r="J76" s="78"/>
      <c r="K76" s="79" t="s">
        <v>51</v>
      </c>
      <c r="L76" s="79"/>
      <c r="M76" s="79"/>
      <c r="N76" s="79"/>
      <c r="O76" s="79"/>
      <c r="P76" s="79"/>
      <c r="Q76" s="79"/>
      <c r="R76" s="79"/>
      <c r="S76" s="79"/>
      <c r="T76" s="79"/>
      <c r="U76" s="356" t="s">
        <v>50</v>
      </c>
      <c r="V76" s="356"/>
      <c r="W76" s="356"/>
      <c r="X76" s="356"/>
      <c r="Y76" s="356"/>
      <c r="Z76" s="79"/>
      <c r="AA76" s="79" t="s">
        <v>51</v>
      </c>
      <c r="AB76" s="79"/>
      <c r="AC76" s="197"/>
      <c r="AD76" s="197"/>
      <c r="AE76" s="79"/>
      <c r="AF76" s="79"/>
      <c r="AG76" s="78"/>
      <c r="AH76" s="360"/>
      <c r="AI76" s="360"/>
      <c r="AJ76" s="360"/>
      <c r="AK76" s="360"/>
      <c r="AL76" s="360"/>
      <c r="AM76" s="78"/>
      <c r="AN76" s="360"/>
      <c r="AO76" s="360"/>
      <c r="AP76" s="360"/>
      <c r="AQ76" s="360"/>
      <c r="AR76" s="360"/>
      <c r="AS76" s="360"/>
      <c r="AT76" s="360"/>
      <c r="AU76" s="360"/>
      <c r="AV76" s="360"/>
      <c r="AW76" s="8"/>
      <c r="AX76" s="9"/>
    </row>
    <row r="77" spans="1:50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195"/>
      <c r="W77" s="195"/>
      <c r="X77" s="8"/>
      <c r="Y77" s="8"/>
      <c r="Z77" s="8"/>
      <c r="AA77" s="8"/>
      <c r="AB77" s="8"/>
      <c r="AC77" s="195"/>
      <c r="AD77" s="195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9"/>
    </row>
    <row r="78" spans="1:50">
      <c r="D78" s="8"/>
      <c r="R78" s="10"/>
    </row>
    <row r="80" spans="1:50">
      <c r="Q80" s="11"/>
    </row>
    <row r="82" spans="18:21">
      <c r="U82" s="11"/>
    </row>
    <row r="83" spans="18:21">
      <c r="R83" s="8"/>
    </row>
  </sheetData>
  <sheetProtection selectLockedCells="1"/>
  <mergeCells count="234">
    <mergeCell ref="AX70:AX71"/>
    <mergeCell ref="AW64:AW65"/>
    <mergeCell ref="AW68:AW69"/>
    <mergeCell ref="AX68:AX69"/>
    <mergeCell ref="AX64:AX65"/>
    <mergeCell ref="AW70:AW71"/>
    <mergeCell ref="AW66:AW67"/>
    <mergeCell ref="AX66:AX67"/>
    <mergeCell ref="AW56:AW57"/>
    <mergeCell ref="AX56:AX57"/>
    <mergeCell ref="AW58:AW59"/>
    <mergeCell ref="AX58:AX59"/>
    <mergeCell ref="AX48:AX49"/>
    <mergeCell ref="AW48:AW49"/>
    <mergeCell ref="AX50:AX51"/>
    <mergeCell ref="AX54:AX55"/>
    <mergeCell ref="AW50:AW51"/>
    <mergeCell ref="AX52:AX53"/>
    <mergeCell ref="AX60:AX61"/>
    <mergeCell ref="AW60:AW61"/>
    <mergeCell ref="AX62:AX63"/>
    <mergeCell ref="AW62:AW63"/>
    <mergeCell ref="AW52:AW53"/>
    <mergeCell ref="AW54:AW55"/>
    <mergeCell ref="AU60:AU61"/>
    <mergeCell ref="AU58:AU59"/>
    <mergeCell ref="AU56:AU57"/>
    <mergeCell ref="AV66:AV67"/>
    <mergeCell ref="F60:F61"/>
    <mergeCell ref="E75:I75"/>
    <mergeCell ref="U75:Y75"/>
    <mergeCell ref="U74:Y74"/>
    <mergeCell ref="U73:Y73"/>
    <mergeCell ref="K73:O73"/>
    <mergeCell ref="A66:E67"/>
    <mergeCell ref="AV62:AV63"/>
    <mergeCell ref="AV64:AV65"/>
    <mergeCell ref="AV60:AV61"/>
    <mergeCell ref="A75:D75"/>
    <mergeCell ref="K75:O75"/>
    <mergeCell ref="A60:E61"/>
    <mergeCell ref="AH74:AL74"/>
    <mergeCell ref="AH73:AL73"/>
    <mergeCell ref="A62:E63"/>
    <mergeCell ref="E74:I74"/>
    <mergeCell ref="E73:I73"/>
    <mergeCell ref="F70:F71"/>
    <mergeCell ref="A74:D74"/>
    <mergeCell ref="F62:F63"/>
    <mergeCell ref="F64:F65"/>
    <mergeCell ref="E76:I76"/>
    <mergeCell ref="AV70:AV71"/>
    <mergeCell ref="AU68:AU69"/>
    <mergeCell ref="AN76:AV76"/>
    <mergeCell ref="AH76:AL76"/>
    <mergeCell ref="AN75:AV75"/>
    <mergeCell ref="U76:Y76"/>
    <mergeCell ref="AV68:AV69"/>
    <mergeCell ref="AU70:AU71"/>
    <mergeCell ref="F66:F67"/>
    <mergeCell ref="AU62:AU63"/>
    <mergeCell ref="A68:E69"/>
    <mergeCell ref="Q73:T73"/>
    <mergeCell ref="A73:D73"/>
    <mergeCell ref="F68:F69"/>
    <mergeCell ref="AU64:AU65"/>
    <mergeCell ref="AU66:AU67"/>
    <mergeCell ref="A64:E65"/>
    <mergeCell ref="AA75:AE75"/>
    <mergeCell ref="Q75:T75"/>
    <mergeCell ref="AH75:AL75"/>
    <mergeCell ref="A70:E71"/>
    <mergeCell ref="F42:F43"/>
    <mergeCell ref="F44:F45"/>
    <mergeCell ref="AV46:AV47"/>
    <mergeCell ref="A56:E57"/>
    <mergeCell ref="A58:E59"/>
    <mergeCell ref="F50:F51"/>
    <mergeCell ref="A50:E51"/>
    <mergeCell ref="AV52:AV53"/>
    <mergeCell ref="AV48:AV49"/>
    <mergeCell ref="AV54:AV55"/>
    <mergeCell ref="AV50:AV51"/>
    <mergeCell ref="AU50:AU51"/>
    <mergeCell ref="AU48:AU49"/>
    <mergeCell ref="AU52:AU53"/>
    <mergeCell ref="F52:F53"/>
    <mergeCell ref="F56:F57"/>
    <mergeCell ref="F58:F59"/>
    <mergeCell ref="AV58:AV59"/>
    <mergeCell ref="AV44:AV45"/>
    <mergeCell ref="A52:E53"/>
    <mergeCell ref="AV56:AV57"/>
    <mergeCell ref="A54:E55"/>
    <mergeCell ref="F54:F55"/>
    <mergeCell ref="AU54:AU55"/>
    <mergeCell ref="F36:F37"/>
    <mergeCell ref="A18:E19"/>
    <mergeCell ref="A24:E25"/>
    <mergeCell ref="A20:E21"/>
    <mergeCell ref="A26:E27"/>
    <mergeCell ref="AU36:AU37"/>
    <mergeCell ref="F40:F41"/>
    <mergeCell ref="F48:F49"/>
    <mergeCell ref="F46:F47"/>
    <mergeCell ref="A34:E35"/>
    <mergeCell ref="F38:F39"/>
    <mergeCell ref="A36:E37"/>
    <mergeCell ref="A38:E39"/>
    <mergeCell ref="F34:F35"/>
    <mergeCell ref="AU38:AU39"/>
    <mergeCell ref="A48:E49"/>
    <mergeCell ref="A46:E47"/>
    <mergeCell ref="AU42:AU43"/>
    <mergeCell ref="AU44:AU45"/>
    <mergeCell ref="AU40:AU41"/>
    <mergeCell ref="AU46:AU47"/>
    <mergeCell ref="A44:E45"/>
    <mergeCell ref="A42:E43"/>
    <mergeCell ref="A40:E41"/>
    <mergeCell ref="F30:F31"/>
    <mergeCell ref="AU30:AU31"/>
    <mergeCell ref="AV32:AV33"/>
    <mergeCell ref="A16:E17"/>
    <mergeCell ref="F14:F15"/>
    <mergeCell ref="F16:F17"/>
    <mergeCell ref="F22:F23"/>
    <mergeCell ref="A14:E15"/>
    <mergeCell ref="A28:E29"/>
    <mergeCell ref="F32:F33"/>
    <mergeCell ref="A32:E33"/>
    <mergeCell ref="A30:E31"/>
    <mergeCell ref="A22:E23"/>
    <mergeCell ref="AV20:AV21"/>
    <mergeCell ref="A7:E7"/>
    <mergeCell ref="A8:E9"/>
    <mergeCell ref="AW8:AW9"/>
    <mergeCell ref="AU8:AU9"/>
    <mergeCell ref="F8:F9"/>
    <mergeCell ref="AU14:AU15"/>
    <mergeCell ref="AV14:AV15"/>
    <mergeCell ref="AW14:AW15"/>
    <mergeCell ref="AW12:AW13"/>
    <mergeCell ref="AV12:AV13"/>
    <mergeCell ref="A12:E13"/>
    <mergeCell ref="AU10:AU11"/>
    <mergeCell ref="AV8:AV9"/>
    <mergeCell ref="F12:F13"/>
    <mergeCell ref="AU12:AU13"/>
    <mergeCell ref="A10:E11"/>
    <mergeCell ref="AS1:AV1"/>
    <mergeCell ref="AU3:AX5"/>
    <mergeCell ref="G3:AT3"/>
    <mergeCell ref="AI4:AL4"/>
    <mergeCell ref="U5:AA5"/>
    <mergeCell ref="S4:T4"/>
    <mergeCell ref="G5:L5"/>
    <mergeCell ref="A4:E6"/>
    <mergeCell ref="U4:AH4"/>
    <mergeCell ref="AM4:AT4"/>
    <mergeCell ref="A3:E3"/>
    <mergeCell ref="AI5:AJ5"/>
    <mergeCell ref="F3:F6"/>
    <mergeCell ref="G4:R4"/>
    <mergeCell ref="AQ5:AT5"/>
    <mergeCell ref="AM5:AP5"/>
    <mergeCell ref="AB5:AH5"/>
    <mergeCell ref="AK5:AL5"/>
    <mergeCell ref="M5:R5"/>
    <mergeCell ref="AX8:AX9"/>
    <mergeCell ref="AX10:AX11"/>
    <mergeCell ref="AW10:AW11"/>
    <mergeCell ref="AV42:AV43"/>
    <mergeCell ref="AX18:AX19"/>
    <mergeCell ref="AX20:AX21"/>
    <mergeCell ref="F26:F27"/>
    <mergeCell ref="F24:F25"/>
    <mergeCell ref="F28:F29"/>
    <mergeCell ref="F20:F21"/>
    <mergeCell ref="F18:F19"/>
    <mergeCell ref="F10:F11"/>
    <mergeCell ref="AU20:AU21"/>
    <mergeCell ref="AW16:AW17"/>
    <mergeCell ref="AU18:AU19"/>
    <mergeCell ref="AV28:AV29"/>
    <mergeCell ref="AU32:AU33"/>
    <mergeCell ref="AV40:AV41"/>
    <mergeCell ref="AX36:AX37"/>
    <mergeCell ref="AV10:AV11"/>
    <mergeCell ref="AU16:AU17"/>
    <mergeCell ref="AV16:AV17"/>
    <mergeCell ref="AW20:AW21"/>
    <mergeCell ref="AV18:AV19"/>
    <mergeCell ref="AV38:AV39"/>
    <mergeCell ref="AV22:AV23"/>
    <mergeCell ref="AU22:AU23"/>
    <mergeCell ref="AV26:AV27"/>
    <mergeCell ref="AU26:AU27"/>
    <mergeCell ref="AX22:AX23"/>
    <mergeCell ref="AW34:AW35"/>
    <mergeCell ref="AV34:AV35"/>
    <mergeCell ref="AV36:AV37"/>
    <mergeCell ref="AW36:AW37"/>
    <mergeCell ref="AU34:AU35"/>
    <mergeCell ref="AW38:AW39"/>
    <mergeCell ref="AU28:AU29"/>
    <mergeCell ref="AV24:AV25"/>
    <mergeCell ref="AU24:AU25"/>
    <mergeCell ref="AV30:AV31"/>
    <mergeCell ref="AW22:AW23"/>
    <mergeCell ref="AW30:AW31"/>
    <mergeCell ref="AW26:AW27"/>
    <mergeCell ref="AW24:AW25"/>
    <mergeCell ref="AW46:AW47"/>
    <mergeCell ref="AX34:AX35"/>
    <mergeCell ref="AX14:AX15"/>
    <mergeCell ref="AW32:AW33"/>
    <mergeCell ref="AX28:AX29"/>
    <mergeCell ref="AW28:AW29"/>
    <mergeCell ref="AX16:AX17"/>
    <mergeCell ref="AW18:AW19"/>
    <mergeCell ref="AX12:AX13"/>
    <mergeCell ref="AX24:AX25"/>
    <mergeCell ref="AX26:AX27"/>
    <mergeCell ref="AX32:AX33"/>
    <mergeCell ref="AX46:AX47"/>
    <mergeCell ref="AW44:AW45"/>
    <mergeCell ref="AX30:AX31"/>
    <mergeCell ref="AX42:AX43"/>
    <mergeCell ref="AX40:AX41"/>
    <mergeCell ref="AW40:AW41"/>
    <mergeCell ref="AX44:AX45"/>
    <mergeCell ref="AX38:AX39"/>
    <mergeCell ref="AW42:AW43"/>
  </mergeCells>
  <phoneticPr fontId="0" type="noConversion"/>
  <pageMargins left="0" right="0" top="0" bottom="0" header="0.11811023622047245" footer="0.11811023622047245"/>
  <pageSetup paperSize="9" scale="5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Лист1!Область_печати</vt:lpstr>
      <vt:lpstr>Лист2!Область_печати</vt:lpstr>
    </vt:vector>
  </TitlesOfParts>
  <Company>Компания "Референт"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Компания "Референт"</dc:creator>
  <cp:lastModifiedBy>Пользователь</cp:lastModifiedBy>
  <cp:lastPrinted>2021-08-13T07:54:07Z</cp:lastPrinted>
  <dcterms:created xsi:type="dcterms:W3CDTF">2004-11-04T06:51:09Z</dcterms:created>
  <dcterms:modified xsi:type="dcterms:W3CDTF">2023-09-11T06:50:19Z</dcterms:modified>
</cp:coreProperties>
</file>